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drawings/drawing5.xml" ContentType="application/vnd.openxmlformats-officedocument.drawing+xml"/>
  <Override PartName="/xl/ctrlProps/ctrlProp8.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sara2\plaza_area\事業フォルダ\00 R5年度\02 連携推進部\03 CO2ネットゼロ支援室\24 ●省エネ・再エネ等推進加速化事業\02要綱、要領、様式\要領等_（省エネ診断支援事業）\令和５年度\"/>
    </mc:Choice>
  </mc:AlternateContent>
  <xr:revisionPtr revIDLastSave="0" documentId="13_ncr:1_{5999F1E9-CB0A-49BC-94A5-A1FBE23B2DD7}" xr6:coauthVersionLast="47" xr6:coauthVersionMax="47" xr10:uidLastSave="{00000000-0000-0000-0000-000000000000}"/>
  <bookViews>
    <workbookView xWindow="-120" yWindow="-120" windowWidth="29040" windowHeight="15840" xr2:uid="{00000000-000D-0000-FFFF-FFFF00000000}"/>
  </bookViews>
  <sheets>
    <sheet name="作業手順" sheetId="8" r:id="rId1"/>
    <sheet name="3_入力用" sheetId="3" r:id="rId2"/>
    <sheet name="0_表紙" sheetId="1" r:id="rId3"/>
    <sheet name="1_目次" sheetId="10" r:id="rId4"/>
    <sheet name="2_診断統括" sheetId="2" r:id="rId5"/>
    <sheet name="3_エネルギー使用状況" sheetId="4" r:id="rId6"/>
    <sheet name="4_提案一覧" sheetId="5" r:id="rId7"/>
    <sheet name="5_設備改善(更新)" sheetId="7" r:id="rId8"/>
  </sheets>
  <externalReferences>
    <externalReference r:id="rId9"/>
    <externalReference r:id="rId10"/>
  </externalReferences>
  <definedNames>
    <definedName name="_xlnm.Print_Area" localSheetId="2">'0_表紙'!$A$1:$C$35</definedName>
    <definedName name="_xlnm.Print_Area" localSheetId="3">'1_目次'!$A$1:$J$31</definedName>
    <definedName name="_xlnm.Print_Area" localSheetId="4">'2_診断統括'!$A$1:$W$33</definedName>
    <definedName name="_xlnm.Print_Area" localSheetId="5">'3_エネルギー使用状況'!$A$1:$W$38</definedName>
    <definedName name="_xlnm.Print_Area" localSheetId="6">'4_提案一覧'!$A$1:$K$25</definedName>
    <definedName name="漁業">#REF!</definedName>
    <definedName name="業種">[1]資料!$AN$7:$AN$40</definedName>
    <definedName name="大分類">#REF!</definedName>
    <definedName name="燃料名1">'[1]2'!$AX$7:$AX$38</definedName>
    <definedName name="燃料名2" localSheetId="1">'3_入力用'!$AX$2:$BB$18</definedName>
    <definedName name="燃料名2">#REF!</definedName>
    <definedName name="農業・林業">#REF!</definedName>
    <definedName name="用途">'[2]1'!$AV$5:$AV$13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 i="7" l="1"/>
  <c r="Q7" i="7"/>
  <c r="Q8" i="7"/>
  <c r="Q9" i="7"/>
  <c r="Q10" i="7"/>
  <c r="Q11" i="7"/>
  <c r="Q12" i="7"/>
  <c r="Q13" i="7"/>
  <c r="Q14" i="7"/>
  <c r="Q15" i="7"/>
  <c r="K6" i="7"/>
  <c r="K7" i="7"/>
  <c r="K8" i="7"/>
  <c r="K9" i="7"/>
  <c r="K10" i="7"/>
  <c r="K11" i="7"/>
  <c r="K12" i="7"/>
  <c r="K13" i="7"/>
  <c r="K14" i="7"/>
  <c r="K15" i="7"/>
  <c r="Q5" i="7"/>
  <c r="K5" i="7"/>
  <c r="B25" i="1"/>
  <c r="E28" i="10"/>
  <c r="E25" i="10"/>
  <c r="E22" i="10"/>
  <c r="E19" i="10"/>
  <c r="E16" i="10"/>
  <c r="E6" i="7" l="1"/>
  <c r="E7" i="7"/>
  <c r="E8" i="7"/>
  <c r="E9" i="7"/>
  <c r="E10" i="7"/>
  <c r="E11" i="7"/>
  <c r="E12" i="7"/>
  <c r="E13" i="7"/>
  <c r="E14" i="7"/>
  <c r="E15" i="7"/>
  <c r="E5" i="7"/>
  <c r="R13" i="7" l="1"/>
  <c r="S13" i="7" s="1"/>
  <c r="R11" i="7"/>
  <c r="S11" i="7" s="1"/>
  <c r="R6" i="7"/>
  <c r="S6" i="7" s="1"/>
  <c r="R10" i="7"/>
  <c r="S10" i="7" s="1"/>
  <c r="R14" i="7"/>
  <c r="S14" i="7" s="1"/>
  <c r="R9" i="7"/>
  <c r="S9" i="7" s="1"/>
  <c r="R7" i="7"/>
  <c r="S7" i="7" s="1"/>
  <c r="R15" i="7"/>
  <c r="S15" i="7" s="1"/>
  <c r="R12" i="7"/>
  <c r="S12" i="7" s="1"/>
  <c r="R8" i="7"/>
  <c r="S8" i="7" s="1"/>
  <c r="R5" i="7"/>
  <c r="S5" i="7" s="1"/>
  <c r="I21" i="5"/>
  <c r="H21" i="5"/>
  <c r="F21" i="5"/>
  <c r="K20" i="5"/>
  <c r="K19" i="5"/>
  <c r="K18" i="5"/>
  <c r="K17" i="5"/>
  <c r="K16" i="5"/>
  <c r="F11" i="5"/>
  <c r="H11" i="5"/>
  <c r="I11" i="5"/>
  <c r="H2" i="4"/>
  <c r="F2" i="4"/>
  <c r="D33" i="3"/>
  <c r="E33" i="3"/>
  <c r="E34" i="3"/>
  <c r="E35" i="3"/>
  <c r="E36" i="3"/>
  <c r="E37" i="3"/>
  <c r="E38" i="3"/>
  <c r="E39" i="3"/>
  <c r="E40" i="3"/>
  <c r="E41" i="3"/>
  <c r="E42" i="3"/>
  <c r="E43" i="3"/>
  <c r="E44" i="3"/>
  <c r="E45" i="3"/>
  <c r="F35" i="3"/>
  <c r="G35" i="3"/>
  <c r="F36" i="3"/>
  <c r="G36" i="3"/>
  <c r="F37" i="3"/>
  <c r="G37" i="3"/>
  <c r="F38" i="3"/>
  <c r="G38" i="3"/>
  <c r="F39" i="3"/>
  <c r="G39" i="3"/>
  <c r="F40" i="3"/>
  <c r="G40" i="3"/>
  <c r="F41" i="3"/>
  <c r="G41" i="3"/>
  <c r="F42" i="3"/>
  <c r="G42" i="3"/>
  <c r="F43" i="3"/>
  <c r="G43" i="3"/>
  <c r="F44" i="3"/>
  <c r="G44" i="3"/>
  <c r="F45" i="3"/>
  <c r="G45" i="3"/>
  <c r="F34" i="3"/>
  <c r="G34" i="3"/>
  <c r="B34" i="3"/>
  <c r="F33" i="3"/>
  <c r="G33" i="3"/>
  <c r="S16" i="7" l="1"/>
  <c r="E46" i="3"/>
  <c r="G46" i="3"/>
  <c r="F46" i="3"/>
  <c r="J13" i="3" l="1"/>
  <c r="K13" i="3"/>
  <c r="L13" i="3"/>
  <c r="M13" i="3"/>
  <c r="I14" i="3"/>
  <c r="C34" i="3" s="1"/>
  <c r="B15" i="3"/>
  <c r="B35" i="3" s="1"/>
  <c r="I15" i="3"/>
  <c r="C35" i="3" s="1"/>
  <c r="I16" i="3"/>
  <c r="C36" i="3" s="1"/>
  <c r="I17" i="3"/>
  <c r="C37" i="3" s="1"/>
  <c r="I18" i="3"/>
  <c r="C38" i="3" s="1"/>
  <c r="I19" i="3"/>
  <c r="C39" i="3" s="1"/>
  <c r="I20" i="3"/>
  <c r="C40" i="3" s="1"/>
  <c r="I21" i="3"/>
  <c r="C41" i="3" s="1"/>
  <c r="I22" i="3"/>
  <c r="C42" i="3" s="1"/>
  <c r="I23" i="3"/>
  <c r="C43" i="3" s="1"/>
  <c r="I24" i="3"/>
  <c r="C44" i="3" s="1"/>
  <c r="I25" i="3"/>
  <c r="C45" i="3" s="1"/>
  <c r="C26" i="3"/>
  <c r="C27" i="3" s="1"/>
  <c r="E26" i="3"/>
  <c r="E28" i="3" s="1"/>
  <c r="G26" i="3"/>
  <c r="G28" i="3" s="1"/>
  <c r="H26" i="3"/>
  <c r="H27" i="3" s="1"/>
  <c r="J26" i="3"/>
  <c r="K26" i="3"/>
  <c r="K27" i="3" s="1"/>
  <c r="L26" i="3"/>
  <c r="L27" i="3" s="1"/>
  <c r="M26" i="3"/>
  <c r="M27" i="3" s="1"/>
  <c r="N26" i="3"/>
  <c r="J27" i="3" l="1"/>
  <c r="J28" i="3" s="1"/>
  <c r="C46" i="3"/>
  <c r="D36" i="3"/>
  <c r="D40" i="3"/>
  <c r="D44" i="3"/>
  <c r="D37" i="3"/>
  <c r="D41" i="3"/>
  <c r="D45" i="3"/>
  <c r="D38" i="3"/>
  <c r="D42" i="3"/>
  <c r="D34" i="3"/>
  <c r="D35" i="3"/>
  <c r="H35" i="3" s="1"/>
  <c r="D39" i="3"/>
  <c r="D43" i="3"/>
  <c r="H28" i="3"/>
  <c r="G27" i="3"/>
  <c r="L28" i="3"/>
  <c r="K28" i="3"/>
  <c r="B16" i="3"/>
  <c r="B36" i="3" s="1"/>
  <c r="A15" i="3"/>
  <c r="I26" i="3"/>
  <c r="I28" i="3" s="1"/>
  <c r="M28" i="3"/>
  <c r="C28" i="3"/>
  <c r="E27" i="3"/>
  <c r="H36" i="3" l="1"/>
  <c r="D46" i="3"/>
  <c r="H34" i="3"/>
  <c r="B17" i="3"/>
  <c r="B37" i="3" s="1"/>
  <c r="H37" i="3" s="1"/>
  <c r="A16" i="3"/>
  <c r="I27" i="3"/>
  <c r="E30" i="3" s="1"/>
  <c r="Q15" i="3" s="1"/>
  <c r="Q14" i="3" s="1"/>
  <c r="L30" i="3"/>
  <c r="D26" i="5" l="1"/>
  <c r="B18" i="3"/>
  <c r="B38" i="3" s="1"/>
  <c r="H38" i="3" s="1"/>
  <c r="A17" i="3"/>
  <c r="G7" i="5" l="1"/>
  <c r="G18" i="5"/>
  <c r="G10" i="5"/>
  <c r="G9" i="5"/>
  <c r="G19" i="5"/>
  <c r="G20" i="5"/>
  <c r="G16" i="5"/>
  <c r="G17" i="5"/>
  <c r="G6" i="5"/>
  <c r="G21" i="5"/>
  <c r="G8" i="5"/>
  <c r="G11" i="5"/>
  <c r="B19" i="3"/>
  <c r="B39" i="3" s="1"/>
  <c r="H39" i="3" s="1"/>
  <c r="A18" i="3"/>
  <c r="B20" i="3" l="1"/>
  <c r="B40" i="3" s="1"/>
  <c r="H40" i="3" s="1"/>
  <c r="A19" i="3"/>
  <c r="B21" i="3" l="1"/>
  <c r="A20" i="3"/>
  <c r="A21" i="3" l="1"/>
  <c r="B41" i="3"/>
  <c r="H41" i="3" s="1"/>
  <c r="B22" i="3"/>
  <c r="A22" i="3" l="1"/>
  <c r="B42" i="3"/>
  <c r="H42" i="3" s="1"/>
  <c r="B23" i="3"/>
  <c r="A23" i="3" l="1"/>
  <c r="B43" i="3"/>
  <c r="H43" i="3" s="1"/>
  <c r="B24" i="3"/>
  <c r="B44" i="3" s="1"/>
  <c r="H44" i="3" s="1"/>
  <c r="B25" i="3" l="1"/>
  <c r="P2" i="4" s="1"/>
  <c r="N2" i="4" s="1"/>
  <c r="A24" i="3"/>
  <c r="A25" i="3" l="1"/>
  <c r="B45" i="3"/>
  <c r="H45" i="3" s="1"/>
  <c r="H46" i="3" s="1"/>
</calcChain>
</file>

<file path=xl/sharedStrings.xml><?xml version="1.0" encoding="utf-8"?>
<sst xmlns="http://schemas.openxmlformats.org/spreadsheetml/2006/main" count="356" uniqueCount="264">
  <si>
    <t>株式会社　○○○○　殿</t>
    <rPh sb="0" eb="4">
      <t>カブシキガイシャ</t>
    </rPh>
    <rPh sb="10" eb="11">
      <t>トノ</t>
    </rPh>
    <phoneticPr fontId="3"/>
  </si>
  <si>
    <t>省エネルギー診断報告書</t>
    <rPh sb="0" eb="1">
      <t>ショウ</t>
    </rPh>
    <rPh sb="6" eb="8">
      <t>シンダン</t>
    </rPh>
    <rPh sb="8" eb="11">
      <t>ホウコクショ</t>
    </rPh>
    <phoneticPr fontId="3"/>
  </si>
  <si>
    <t>公益財団法人　滋賀県産業支援プラザ</t>
    <rPh sb="0" eb="6">
      <t>コウエキザイダンホウジン</t>
    </rPh>
    <rPh sb="7" eb="14">
      <t>シガケンサンギョウシエン</t>
    </rPh>
    <phoneticPr fontId="3"/>
  </si>
  <si>
    <t>CO２ネットゼロ支援室</t>
    <rPh sb="8" eb="11">
      <t>シエンシツ</t>
    </rPh>
    <phoneticPr fontId="3"/>
  </si>
  <si>
    <t>診断実施者　：　○○　○○</t>
    <rPh sb="0" eb="5">
      <t>シンダンジッシシャ</t>
    </rPh>
    <phoneticPr fontId="3"/>
  </si>
  <si>
    <t>　令和５年度　省エネ診断支援事業</t>
    <rPh sb="1" eb="3">
      <t>レイワ</t>
    </rPh>
    <rPh sb="4" eb="6">
      <t>ネンド</t>
    </rPh>
    <rPh sb="7" eb="8">
      <t>ショウ</t>
    </rPh>
    <rPh sb="10" eb="12">
      <t>シンダン</t>
    </rPh>
    <rPh sb="12" eb="16">
      <t>シエンジギョウ</t>
    </rPh>
    <phoneticPr fontId="3"/>
  </si>
  <si>
    <t>１．省エネルギー診断概要</t>
    <rPh sb="2" eb="3">
      <t>ショウ</t>
    </rPh>
    <rPh sb="8" eb="10">
      <t>シンダン</t>
    </rPh>
    <rPh sb="10" eb="12">
      <t>ガイヨウ</t>
    </rPh>
    <phoneticPr fontId="3"/>
  </si>
  <si>
    <t>診断実施時期</t>
    <rPh sb="0" eb="2">
      <t>シンダン</t>
    </rPh>
    <rPh sb="2" eb="6">
      <t>ジッシジキ</t>
    </rPh>
    <phoneticPr fontId="3"/>
  </si>
  <si>
    <t>開始：</t>
    <rPh sb="0" eb="2">
      <t>カイシ</t>
    </rPh>
    <phoneticPr fontId="3"/>
  </si>
  <si>
    <t>完了：</t>
    <rPh sb="0" eb="2">
      <t>カンリョウ</t>
    </rPh>
    <phoneticPr fontId="3"/>
  </si>
  <si>
    <t>診断実施者</t>
    <rPh sb="0" eb="2">
      <t>シンダン</t>
    </rPh>
    <rPh sb="2" eb="4">
      <t>ジッシ</t>
    </rPh>
    <rPh sb="4" eb="5">
      <t>シャ</t>
    </rPh>
    <phoneticPr fontId="3"/>
  </si>
  <si>
    <t>○○　○○</t>
    <phoneticPr fontId="3"/>
  </si>
  <si>
    <t>２．事業所情報</t>
    <rPh sb="2" eb="4">
      <t>ジギョウ</t>
    </rPh>
    <rPh sb="4" eb="5">
      <t>ショ</t>
    </rPh>
    <rPh sb="5" eb="7">
      <t>ジョウホウ</t>
    </rPh>
    <phoneticPr fontId="3"/>
  </si>
  <si>
    <t>資本金：</t>
    <rPh sb="0" eb="3">
      <t>シホンキン</t>
    </rPh>
    <phoneticPr fontId="3"/>
  </si>
  <si>
    <t>従業員数：</t>
    <rPh sb="0" eb="4">
      <t>ジュウギョウインスウ</t>
    </rPh>
    <phoneticPr fontId="3"/>
  </si>
  <si>
    <t>竣工年数：</t>
    <rPh sb="0" eb="4">
      <t>シュンコウネンスウ</t>
    </rPh>
    <phoneticPr fontId="3"/>
  </si>
  <si>
    <t>延床面積：</t>
    <rPh sb="0" eb="2">
      <t>ノベユカ</t>
    </rPh>
    <rPh sb="2" eb="4">
      <t>メンセキ</t>
    </rPh>
    <phoneticPr fontId="3"/>
  </si>
  <si>
    <t>業種分類：</t>
    <rPh sb="0" eb="4">
      <t>ギョウシュブンルイ</t>
    </rPh>
    <phoneticPr fontId="3"/>
  </si>
  <si>
    <t>建物階数：</t>
    <rPh sb="0" eb="2">
      <t>タテモノ</t>
    </rPh>
    <rPh sb="2" eb="4">
      <t>カイスウ</t>
    </rPh>
    <phoneticPr fontId="3"/>
  </si>
  <si>
    <t>建物用途：</t>
    <rPh sb="0" eb="2">
      <t>タテモノ</t>
    </rPh>
    <rPh sb="2" eb="4">
      <t>ヨウト</t>
    </rPh>
    <phoneticPr fontId="3"/>
  </si>
  <si>
    <t>改修年：</t>
    <rPh sb="0" eb="2">
      <t>カイシュウ</t>
    </rPh>
    <rPh sb="2" eb="3">
      <t>ネン</t>
    </rPh>
    <phoneticPr fontId="3"/>
  </si>
  <si>
    <t>地上</t>
    <rPh sb="0" eb="2">
      <t>チジョウ</t>
    </rPh>
    <phoneticPr fontId="3"/>
  </si>
  <si>
    <t>階</t>
    <rPh sb="0" eb="1">
      <t>カイ</t>
    </rPh>
    <phoneticPr fontId="3"/>
  </si>
  <si>
    <t>地下</t>
    <rPh sb="0" eb="2">
      <t>チカ</t>
    </rPh>
    <phoneticPr fontId="3"/>
  </si>
  <si>
    <t>円</t>
    <rPh sb="0" eb="1">
      <t>エン</t>
    </rPh>
    <phoneticPr fontId="3"/>
  </si>
  <si>
    <t>人</t>
    <rPh sb="0" eb="1">
      <t>ニン</t>
    </rPh>
    <phoneticPr fontId="3"/>
  </si>
  <si>
    <t>㎡</t>
    <phoneticPr fontId="3"/>
  </si>
  <si>
    <t>使用
電力量
計</t>
    <rPh sb="0" eb="2">
      <t>シヨウ</t>
    </rPh>
    <rPh sb="3" eb="5">
      <t>デンリョク</t>
    </rPh>
    <rPh sb="5" eb="6">
      <t>リョウ</t>
    </rPh>
    <rPh sb="7" eb="8">
      <t>ケイ</t>
    </rPh>
    <phoneticPr fontId="3"/>
  </si>
  <si>
    <t>上水道</t>
    <rPh sb="0" eb="3">
      <t>ジョウスイドウ</t>
    </rPh>
    <phoneticPr fontId="9"/>
  </si>
  <si>
    <t>電力量</t>
    <rPh sb="0" eb="2">
      <t>デンリョク</t>
    </rPh>
    <rPh sb="2" eb="3">
      <t>リョウ</t>
    </rPh>
    <phoneticPr fontId="9"/>
  </si>
  <si>
    <t>発電量</t>
    <rPh sb="0" eb="3">
      <t>ハツデンリョウ</t>
    </rPh>
    <phoneticPr fontId="3"/>
  </si>
  <si>
    <t>うち
売電量</t>
    <rPh sb="3" eb="5">
      <t>バイデン</t>
    </rPh>
    <rPh sb="5" eb="6">
      <t>リョウ</t>
    </rPh>
    <phoneticPr fontId="3"/>
  </si>
  <si>
    <t>年</t>
    <rPh sb="0" eb="1">
      <t>ネン</t>
    </rPh>
    <phoneticPr fontId="9"/>
  </si>
  <si>
    <t>月</t>
    <rPh sb="0" eb="1">
      <t>ツキ</t>
    </rPh>
    <phoneticPr fontId="9"/>
  </si>
  <si>
    <t>kWh</t>
    <phoneticPr fontId="9"/>
  </si>
  <si>
    <t>kW</t>
    <phoneticPr fontId="9"/>
  </si>
  <si>
    <t>㎥</t>
    <phoneticPr fontId="9"/>
  </si>
  <si>
    <t>エネルギー
換算</t>
    <rPh sb="6" eb="8">
      <t>カンサン</t>
    </rPh>
    <phoneticPr fontId="12"/>
  </si>
  <si>
    <t>単位</t>
    <rPh sb="0" eb="2">
      <t>タンイ</t>
    </rPh>
    <phoneticPr fontId="3"/>
  </si>
  <si>
    <t>ガソリン</t>
    <phoneticPr fontId="12"/>
  </si>
  <si>
    <t>kL</t>
    <phoneticPr fontId="12"/>
  </si>
  <si>
    <t>灯油</t>
    <rPh sb="0" eb="2">
      <t>トウユ</t>
    </rPh>
    <phoneticPr fontId="12"/>
  </si>
  <si>
    <t>軽油</t>
    <rPh sb="0" eb="2">
      <t>ケイユ</t>
    </rPh>
    <phoneticPr fontId="12"/>
  </si>
  <si>
    <t>A重油</t>
    <rPh sb="1" eb="3">
      <t>ジュウユ</t>
    </rPh>
    <phoneticPr fontId="12"/>
  </si>
  <si>
    <t>1.01</t>
  </si>
  <si>
    <t>kg</t>
    <phoneticPr fontId="12"/>
  </si>
  <si>
    <t>t</t>
    <phoneticPr fontId="12"/>
  </si>
  <si>
    <t>1.31</t>
  </si>
  <si>
    <t>㎥</t>
    <phoneticPr fontId="12"/>
  </si>
  <si>
    <t>都市ガス</t>
    <rPh sb="0" eb="2">
      <t>トシ</t>
    </rPh>
    <phoneticPr fontId="12"/>
  </si>
  <si>
    <t>LNG</t>
    <phoneticPr fontId="12"/>
  </si>
  <si>
    <t>1.41</t>
  </si>
  <si>
    <t>合計</t>
    <rPh sb="0" eb="2">
      <t>ゴウケイ</t>
    </rPh>
    <phoneticPr fontId="9"/>
  </si>
  <si>
    <t>－</t>
    <phoneticPr fontId="9"/>
  </si>
  <si>
    <t>熱量(GJ)</t>
    <rPh sb="0" eb="2">
      <t>ネツリョウ</t>
    </rPh>
    <phoneticPr fontId="3"/>
  </si>
  <si>
    <t>原油(kL)</t>
    <phoneticPr fontId="9"/>
  </si>
  <si>
    <t>熱量換算：</t>
    <rPh sb="0" eb="2">
      <t>ネツリョウ</t>
    </rPh>
    <rPh sb="2" eb="4">
      <t>カンザン</t>
    </rPh>
    <phoneticPr fontId="3"/>
  </si>
  <si>
    <t>GJ</t>
    <phoneticPr fontId="3"/>
  </si>
  <si>
    <t>原油換算：</t>
    <rPh sb="0" eb="4">
      <t>ゲンユカンザン</t>
    </rPh>
    <phoneticPr fontId="3"/>
  </si>
  <si>
    <t>ｋL</t>
    <phoneticPr fontId="3"/>
  </si>
  <si>
    <t>３．診断統括</t>
    <rPh sb="2" eb="4">
      <t>シンダン</t>
    </rPh>
    <rPh sb="4" eb="6">
      <t>トウカツ</t>
    </rPh>
    <phoneticPr fontId="3"/>
  </si>
  <si>
    <t>■</t>
    <phoneticPr fontId="3"/>
  </si>
  <si>
    <t>省エネルギー診断統括</t>
    <rPh sb="0" eb="1">
      <t>ショウ</t>
    </rPh>
    <rPh sb="6" eb="8">
      <t>シンダン</t>
    </rPh>
    <rPh sb="8" eb="10">
      <t>トウカツ</t>
    </rPh>
    <phoneticPr fontId="3"/>
  </si>
  <si>
    <t>エネルギー使用状況</t>
    <rPh sb="5" eb="7">
      <t>シヨウ</t>
    </rPh>
    <rPh sb="7" eb="9">
      <t>ジョウキョウ</t>
    </rPh>
    <phoneticPr fontId="3"/>
  </si>
  <si>
    <t>電気</t>
    <rPh sb="0" eb="2">
      <t>デンキ</t>
    </rPh>
    <phoneticPr fontId="3"/>
  </si>
  <si>
    <t>各月をGJに換算</t>
    <rPh sb="0" eb="2">
      <t>カクツキ</t>
    </rPh>
    <rPh sb="6" eb="8">
      <t>カンザン</t>
    </rPh>
    <phoneticPr fontId="3"/>
  </si>
  <si>
    <t>月</t>
    <rPh sb="0" eb="1">
      <t>ツキ</t>
    </rPh>
    <phoneticPr fontId="3"/>
  </si>
  <si>
    <t>合計</t>
    <rPh sb="0" eb="2">
      <t>ゴウケイ</t>
    </rPh>
    <phoneticPr fontId="3"/>
  </si>
  <si>
    <t>年間</t>
    <rPh sb="0" eb="2">
      <t>ネンカン</t>
    </rPh>
    <phoneticPr fontId="3"/>
  </si>
  <si>
    <t>LPG</t>
    <phoneticPr fontId="3"/>
  </si>
  <si>
    <t>年</t>
    <rPh sb="0" eb="1">
      <t>ネン</t>
    </rPh>
    <phoneticPr fontId="3"/>
  </si>
  <si>
    <t>月</t>
    <rPh sb="0" eb="1">
      <t>ガツ</t>
    </rPh>
    <phoneticPr fontId="3"/>
  </si>
  <si>
    <t>～</t>
    <phoneticPr fontId="3"/>
  </si>
  <si>
    <t>対象時期：</t>
    <rPh sb="0" eb="2">
      <t>タイショウ</t>
    </rPh>
    <rPh sb="2" eb="4">
      <t>ジキ</t>
    </rPh>
    <phoneticPr fontId="3"/>
  </si>
  <si>
    <t>エネルギー使用状況</t>
    <rPh sb="5" eb="9">
      <t>シヨウジョウキョウ</t>
    </rPh>
    <phoneticPr fontId="3"/>
  </si>
  <si>
    <t>①</t>
    <phoneticPr fontId="3"/>
  </si>
  <si>
    <t>・</t>
    <phoneticPr fontId="3"/>
  </si>
  <si>
    <t>ヒアリングを行ったうえで数値が異なっている場合は、改めて正しい数字を入力して下さい。</t>
    <rPh sb="6" eb="7">
      <t>オコナ</t>
    </rPh>
    <rPh sb="12" eb="14">
      <t>スウチ</t>
    </rPh>
    <rPh sb="15" eb="16">
      <t>コト</t>
    </rPh>
    <rPh sb="21" eb="23">
      <t>バアイ</t>
    </rPh>
    <rPh sb="25" eb="26">
      <t>アラタ</t>
    </rPh>
    <rPh sb="28" eb="29">
      <t>タダ</t>
    </rPh>
    <rPh sb="31" eb="33">
      <t>スウジ</t>
    </rPh>
    <rPh sb="34" eb="36">
      <t>ニュウリョク</t>
    </rPh>
    <rPh sb="38" eb="39">
      <t>クダ</t>
    </rPh>
    <phoneticPr fontId="3"/>
  </si>
  <si>
    <t>②</t>
    <phoneticPr fontId="3"/>
  </si>
  <si>
    <t>主要設備使用割合</t>
    <rPh sb="0" eb="2">
      <t>シュヨウ</t>
    </rPh>
    <rPh sb="2" eb="4">
      <t>セツビ</t>
    </rPh>
    <rPh sb="4" eb="6">
      <t>シヨウ</t>
    </rPh>
    <rPh sb="6" eb="8">
      <t>ワリアイ</t>
    </rPh>
    <phoneticPr fontId="3"/>
  </si>
  <si>
    <t>設備名称</t>
    <rPh sb="0" eb="4">
      <t>セツビメイショウ</t>
    </rPh>
    <phoneticPr fontId="3"/>
  </si>
  <si>
    <t>その他</t>
    <rPh sb="2" eb="3">
      <t>タ</t>
    </rPh>
    <phoneticPr fontId="3"/>
  </si>
  <si>
    <t>換算表</t>
    <rPh sb="0" eb="3">
      <t>カンザンヒョウ</t>
    </rPh>
    <phoneticPr fontId="3"/>
  </si>
  <si>
    <t>（必要に応じて行を追加してください）</t>
    <rPh sb="1" eb="3">
      <t>ヒツヨウ</t>
    </rPh>
    <rPh sb="4" eb="5">
      <t>オウ</t>
    </rPh>
    <rPh sb="7" eb="8">
      <t>ギョウ</t>
    </rPh>
    <rPh sb="9" eb="11">
      <t>ツイカ</t>
    </rPh>
    <phoneticPr fontId="3"/>
  </si>
  <si>
    <r>
      <t xml:space="preserve">年月
西暦
</t>
    </r>
    <r>
      <rPr>
        <sz val="9"/>
        <rFont val="ＭＳ Ｐゴシック"/>
        <family val="3"/>
        <charset val="128"/>
      </rPr>
      <t>（下2桁）</t>
    </r>
    <r>
      <rPr>
        <sz val="10"/>
        <rFont val="ＭＳ Ｐゴシック"/>
        <family val="3"/>
        <charset val="128"/>
      </rPr>
      <t xml:space="preserve">
</t>
    </r>
    <r>
      <rPr>
        <vertAlign val="superscript"/>
        <sz val="10"/>
        <rFont val="ＭＳ Ｐゴシック"/>
        <family val="3"/>
        <charset val="128"/>
      </rPr>
      <t>※1</t>
    </r>
    <rPh sb="0" eb="2">
      <t>ネンゲツ</t>
    </rPh>
    <rPh sb="4" eb="6">
      <t>セイレキ</t>
    </rPh>
    <rPh sb="8" eb="9">
      <t>シタ</t>
    </rPh>
    <rPh sb="10" eb="11">
      <t>ケタ</t>
    </rPh>
    <phoneticPr fontId="9"/>
  </si>
  <si>
    <r>
      <t>購入電力（契約1）</t>
    </r>
    <r>
      <rPr>
        <vertAlign val="superscript"/>
        <sz val="10"/>
        <rFont val="ＭＳ Ｐゴシック"/>
        <family val="3"/>
        <charset val="128"/>
      </rPr>
      <t>※２</t>
    </r>
    <rPh sb="0" eb="2">
      <t>コウニュウ</t>
    </rPh>
    <rPh sb="2" eb="4">
      <t>デンリョク</t>
    </rPh>
    <rPh sb="5" eb="7">
      <t>ケイヤク</t>
    </rPh>
    <phoneticPr fontId="9"/>
  </si>
  <si>
    <r>
      <t>購入電力（契約2）</t>
    </r>
    <r>
      <rPr>
        <vertAlign val="superscript"/>
        <sz val="10"/>
        <rFont val="ＭＳ Ｐゴシック"/>
        <family val="3"/>
        <charset val="128"/>
      </rPr>
      <t>※２</t>
    </r>
    <rPh sb="0" eb="2">
      <t>コウニュウ</t>
    </rPh>
    <rPh sb="2" eb="4">
      <t>デンリョク</t>
    </rPh>
    <rPh sb="5" eb="7">
      <t>ケイヤク</t>
    </rPh>
    <phoneticPr fontId="9"/>
  </si>
  <si>
    <r>
      <t>発電電力</t>
    </r>
    <r>
      <rPr>
        <vertAlign val="superscript"/>
        <sz val="10"/>
        <rFont val="ＭＳ Ｐゴシック"/>
        <family val="3"/>
        <charset val="128"/>
      </rPr>
      <t>※4</t>
    </r>
    <rPh sb="0" eb="4">
      <t>ハツデンデンリョク</t>
    </rPh>
    <phoneticPr fontId="9"/>
  </si>
  <si>
    <r>
      <t>ガス</t>
    </r>
    <r>
      <rPr>
        <vertAlign val="superscript"/>
        <sz val="10"/>
        <rFont val="ＭＳ Ｐゴシック"/>
        <family val="3"/>
        <charset val="128"/>
      </rPr>
      <t>※5</t>
    </r>
    <phoneticPr fontId="9"/>
  </si>
  <si>
    <r>
      <t>その他燃料</t>
    </r>
    <r>
      <rPr>
        <vertAlign val="superscript"/>
        <sz val="10"/>
        <rFont val="ＭＳ Ｐゴシック"/>
        <family val="3"/>
        <charset val="128"/>
      </rPr>
      <t>※5</t>
    </r>
    <rPh sb="2" eb="3">
      <t>タ</t>
    </rPh>
    <rPh sb="3" eb="5">
      <t>ネンリョウ</t>
    </rPh>
    <phoneticPr fontId="9"/>
  </si>
  <si>
    <r>
      <t xml:space="preserve">最大
電力
</t>
    </r>
    <r>
      <rPr>
        <sz val="8"/>
        <rFont val="ＭＳ Ｐゴシック"/>
        <family val="3"/>
        <charset val="128"/>
      </rPr>
      <t>※3</t>
    </r>
    <rPh sb="0" eb="2">
      <t>サイダイ</t>
    </rPh>
    <rPh sb="3" eb="5">
      <t>デンリョク</t>
    </rPh>
    <phoneticPr fontId="9"/>
  </si>
  <si>
    <r>
      <t xml:space="preserve">LPG
 </t>
    </r>
    <r>
      <rPr>
        <sz val="8"/>
        <rFont val="ＭＳ Ｐゴシック"/>
        <family val="3"/>
        <charset val="128"/>
      </rPr>
      <t>(kg表記)</t>
    </r>
    <rPh sb="8" eb="10">
      <t>ヒョウキ</t>
    </rPh>
    <phoneticPr fontId="12"/>
  </si>
  <si>
    <r>
      <t>熱量</t>
    </r>
    <r>
      <rPr>
        <b/>
        <sz val="12"/>
        <rFont val="ＭＳ Ｐゴシック"/>
        <family val="3"/>
        <charset val="128"/>
      </rPr>
      <t>[GJ]</t>
    </r>
    <rPh sb="0" eb="2">
      <t>ネツリョウ</t>
    </rPh>
    <phoneticPr fontId="12"/>
  </si>
  <si>
    <r>
      <t>原油</t>
    </r>
    <r>
      <rPr>
        <b/>
        <sz val="12"/>
        <rFont val="ＭＳ Ｐゴシック"/>
        <family val="3"/>
        <charset val="128"/>
      </rPr>
      <t>[kL]</t>
    </r>
    <rPh sb="0" eb="2">
      <t>ゲンユ</t>
    </rPh>
    <phoneticPr fontId="12"/>
  </si>
  <si>
    <r>
      <t xml:space="preserve">LPG
 </t>
    </r>
    <r>
      <rPr>
        <sz val="8"/>
        <rFont val="ＭＳ Ｐゴシック"/>
        <family val="3"/>
        <charset val="128"/>
      </rPr>
      <t>(t表記)</t>
    </r>
    <rPh sb="7" eb="9">
      <t>ヒョウキ</t>
    </rPh>
    <phoneticPr fontId="12"/>
  </si>
  <si>
    <r>
      <t xml:space="preserve">LPG
 </t>
    </r>
    <r>
      <rPr>
        <sz val="8"/>
        <rFont val="ＭＳ Ｐゴシック"/>
        <family val="3"/>
        <charset val="128"/>
      </rPr>
      <t>(㎥表記)</t>
    </r>
    <rPh sb="7" eb="9">
      <t>ヒョウキ</t>
    </rPh>
    <phoneticPr fontId="12"/>
  </si>
  <si>
    <r>
      <t xml:space="preserve">電気 </t>
    </r>
    <r>
      <rPr>
        <sz val="8"/>
        <rFont val="ＭＳ Ｐゴシック"/>
        <family val="3"/>
        <charset val="128"/>
      </rPr>
      <t>関西電力(基礎)</t>
    </r>
    <rPh sb="0" eb="2">
      <t>デンキ</t>
    </rPh>
    <phoneticPr fontId="12"/>
  </si>
  <si>
    <t>エネルギー使用量の大きい設備を大きいものから順番に入力してください。</t>
    <rPh sb="5" eb="8">
      <t>シヨウリョウ</t>
    </rPh>
    <rPh sb="9" eb="10">
      <t>オオ</t>
    </rPh>
    <rPh sb="12" eb="14">
      <t>セツビ</t>
    </rPh>
    <rPh sb="15" eb="16">
      <t>オオ</t>
    </rPh>
    <rPh sb="22" eb="24">
      <t>ジュンバン</t>
    </rPh>
    <rPh sb="25" eb="27">
      <t>ニュウリョク</t>
    </rPh>
    <phoneticPr fontId="3"/>
  </si>
  <si>
    <t>は必須入力</t>
    <rPh sb="1" eb="5">
      <t>ヒッスニュウリョク</t>
    </rPh>
    <phoneticPr fontId="3"/>
  </si>
  <si>
    <t>は必要に応じて入力</t>
    <rPh sb="1" eb="3">
      <t>ヒツヨウ</t>
    </rPh>
    <rPh sb="4" eb="5">
      <t>オウ</t>
    </rPh>
    <rPh sb="7" eb="9">
      <t>ニュウリョク</t>
    </rPh>
    <phoneticPr fontId="3"/>
  </si>
  <si>
    <t>プルダウン選択</t>
    <rPh sb="5" eb="7">
      <t>センタク</t>
    </rPh>
    <phoneticPr fontId="3"/>
  </si>
  <si>
    <t>3_入力用の①の作業をすると１つ目、２つ目の自動的に円グラフが作成されます。</t>
    <rPh sb="8" eb="10">
      <t>サギョウ</t>
    </rPh>
    <rPh sb="16" eb="17">
      <t>メ</t>
    </rPh>
    <rPh sb="20" eb="21">
      <t>メ</t>
    </rPh>
    <rPh sb="22" eb="25">
      <t>ジドウテキ</t>
    </rPh>
    <rPh sb="26" eb="27">
      <t>エン</t>
    </rPh>
    <rPh sb="31" eb="33">
      <t>サクセイ</t>
    </rPh>
    <phoneticPr fontId="3"/>
  </si>
  <si>
    <t>3_入力用の②の作業をすると３つ目の自動的に円グラフが作成されます。</t>
    <rPh sb="8" eb="10">
      <t>サギョウ</t>
    </rPh>
    <rPh sb="16" eb="17">
      <t>メ</t>
    </rPh>
    <rPh sb="18" eb="21">
      <t>ジドウテキ</t>
    </rPh>
    <rPh sb="22" eb="23">
      <t>エン</t>
    </rPh>
    <rPh sb="27" eb="29">
      <t>サクセイ</t>
    </rPh>
    <phoneticPr fontId="3"/>
  </si>
  <si>
    <t>データラベル等、レイアウトの微調整は各自で行って下さい。</t>
    <rPh sb="6" eb="7">
      <t>ナド</t>
    </rPh>
    <rPh sb="14" eb="17">
      <t>ビチョウセイ</t>
    </rPh>
    <rPh sb="18" eb="20">
      <t>カクジ</t>
    </rPh>
    <rPh sb="21" eb="22">
      <t>オコナ</t>
    </rPh>
    <rPh sb="24" eb="25">
      <t>クダ</t>
    </rPh>
    <phoneticPr fontId="3"/>
  </si>
  <si>
    <t>不要な凡例は値が０になっているので手動で削除してください。</t>
    <rPh sb="0" eb="2">
      <t>フヨウ</t>
    </rPh>
    <rPh sb="3" eb="5">
      <t>ハンレイ</t>
    </rPh>
    <rPh sb="6" eb="7">
      <t>アタイ</t>
    </rPh>
    <rPh sb="17" eb="19">
      <t>シュドウ</t>
    </rPh>
    <rPh sb="20" eb="22">
      <t>サクジョ</t>
    </rPh>
    <phoneticPr fontId="3"/>
  </si>
  <si>
    <t>グラフの作成について</t>
    <rPh sb="4" eb="6">
      <t>サクセイ</t>
    </rPh>
    <phoneticPr fontId="3"/>
  </si>
  <si>
    <t>コメントについて</t>
    <phoneticPr fontId="3"/>
  </si>
  <si>
    <t>（コメント欄）</t>
    <rPh sb="5" eb="6">
      <t>ラン</t>
    </rPh>
    <phoneticPr fontId="3"/>
  </si>
  <si>
    <t>（コメント欄）については各自自由に記入してください。</t>
    <rPh sb="5" eb="6">
      <t>ラン</t>
    </rPh>
    <rPh sb="12" eb="14">
      <t>カクジ</t>
    </rPh>
    <rPh sb="14" eb="16">
      <t>ジユウ</t>
    </rPh>
    <rPh sb="17" eb="19">
      <t>キニュウ</t>
    </rPh>
    <phoneticPr fontId="3"/>
  </si>
  <si>
    <t>特に問題無ければ、プラザからお渡しした様式第３「エネルギー使用状況」をそのまま入力してください。</t>
    <rPh sb="0" eb="1">
      <t>トク</t>
    </rPh>
    <rPh sb="2" eb="5">
      <t>モンダイナ</t>
    </rPh>
    <rPh sb="15" eb="16">
      <t>ワタ</t>
    </rPh>
    <rPh sb="19" eb="21">
      <t>ヨウシキ</t>
    </rPh>
    <rPh sb="21" eb="22">
      <t>ダイ</t>
    </rPh>
    <rPh sb="29" eb="33">
      <t>シヨウジョウキョウ</t>
    </rPh>
    <rPh sb="39" eb="41">
      <t>ニュウリョク</t>
    </rPh>
    <phoneticPr fontId="3"/>
  </si>
  <si>
    <t>は数式が入っています（セルの保護はしていません）</t>
    <rPh sb="1" eb="3">
      <t>スウシキ</t>
    </rPh>
    <rPh sb="4" eb="5">
      <t>ハイ</t>
    </rPh>
    <rPh sb="14" eb="16">
      <t>ホゴ</t>
    </rPh>
    <phoneticPr fontId="3"/>
  </si>
  <si>
    <t>提案１</t>
    <rPh sb="0" eb="2">
      <t>テイアン</t>
    </rPh>
    <phoneticPr fontId="3"/>
  </si>
  <si>
    <t>提案２</t>
    <rPh sb="0" eb="2">
      <t>テイアン</t>
    </rPh>
    <phoneticPr fontId="3"/>
  </si>
  <si>
    <t>提案３</t>
    <rPh sb="0" eb="2">
      <t>テイアン</t>
    </rPh>
    <phoneticPr fontId="3"/>
  </si>
  <si>
    <t>提案４</t>
    <rPh sb="0" eb="2">
      <t>テイアン</t>
    </rPh>
    <phoneticPr fontId="3"/>
  </si>
  <si>
    <t>提案５</t>
    <rPh sb="0" eb="2">
      <t>テイアン</t>
    </rPh>
    <phoneticPr fontId="3"/>
  </si>
  <si>
    <t>提案内容</t>
    <rPh sb="0" eb="4">
      <t>テイアンナイヨウ</t>
    </rPh>
    <phoneticPr fontId="3"/>
  </si>
  <si>
    <t>空調機フィルター清掃による電力削減</t>
    <rPh sb="0" eb="3">
      <t>クウチ</t>
    </rPh>
    <rPh sb="8" eb="10">
      <t>セイソウ</t>
    </rPh>
    <rPh sb="13" eb="17">
      <t>デンリョクサクゲン</t>
    </rPh>
    <phoneticPr fontId="3"/>
  </si>
  <si>
    <t>削減量</t>
    <rPh sb="0" eb="3">
      <t>サクゲンリョウ</t>
    </rPh>
    <phoneticPr fontId="3"/>
  </si>
  <si>
    <t>削減額</t>
    <rPh sb="0" eb="3">
      <t>サクゲンガク</t>
    </rPh>
    <phoneticPr fontId="3"/>
  </si>
  <si>
    <t>投資額</t>
    <rPh sb="0" eb="3">
      <t>トウシガク</t>
    </rPh>
    <phoneticPr fontId="3"/>
  </si>
  <si>
    <t>t-CO2</t>
    <phoneticPr fontId="3"/>
  </si>
  <si>
    <t>（千円）</t>
    <rPh sb="1" eb="3">
      <t>センエン</t>
    </rPh>
    <phoneticPr fontId="3"/>
  </si>
  <si>
    <t>（年）</t>
    <rPh sb="1" eb="2">
      <t>ネン</t>
    </rPh>
    <phoneticPr fontId="3"/>
  </si>
  <si>
    <r>
      <t>CO</t>
    </r>
    <r>
      <rPr>
        <sz val="6"/>
        <color theme="1"/>
        <rFont val="Yu Gothic"/>
        <family val="3"/>
        <charset val="128"/>
        <scheme val="minor"/>
      </rPr>
      <t>2</t>
    </r>
    <r>
      <rPr>
        <sz val="11"/>
        <color theme="1"/>
        <rFont val="Yu Gothic"/>
        <family val="2"/>
        <scheme val="minor"/>
      </rPr>
      <t>削減量</t>
    </r>
    <rPh sb="3" eb="6">
      <t>サクゲンリョウ</t>
    </rPh>
    <phoneticPr fontId="3"/>
  </si>
  <si>
    <t>削減率</t>
    <rPh sb="0" eb="3">
      <t>サクゲンリツ</t>
    </rPh>
    <phoneticPr fontId="3"/>
  </si>
  <si>
    <t>（GJ）</t>
    <phoneticPr fontId="3"/>
  </si>
  <si>
    <t>（％）</t>
    <phoneticPr fontId="3"/>
  </si>
  <si>
    <t>■省エネルギー改善提案一覧</t>
    <rPh sb="1" eb="2">
      <t>ショウ</t>
    </rPh>
    <rPh sb="7" eb="11">
      <t>カイゼンテイアン</t>
    </rPh>
    <rPh sb="11" eb="13">
      <t>イチラン</t>
    </rPh>
    <phoneticPr fontId="3"/>
  </si>
  <si>
    <t>事業所使用エネルギー</t>
    <rPh sb="0" eb="3">
      <t>ジギョウショ</t>
    </rPh>
    <rPh sb="3" eb="5">
      <t>シヨウ</t>
    </rPh>
    <phoneticPr fontId="3"/>
  </si>
  <si>
    <t>【運用改善】</t>
    <rPh sb="1" eb="5">
      <t>ウンヨウカイゼン</t>
    </rPh>
    <phoneticPr fontId="3"/>
  </si>
  <si>
    <t>【設備改善】</t>
    <rPh sb="1" eb="3">
      <t>セツビ</t>
    </rPh>
    <rPh sb="3" eb="5">
      <t>カイゼン</t>
    </rPh>
    <phoneticPr fontId="3"/>
  </si>
  <si>
    <t>設備名称　例）</t>
    <rPh sb="0" eb="4">
      <t>セツビメイショウ</t>
    </rPh>
    <rPh sb="5" eb="6">
      <t>レイ</t>
    </rPh>
    <phoneticPr fontId="3"/>
  </si>
  <si>
    <t>生産設備</t>
    <rPh sb="0" eb="4">
      <t>セイサンセツビ</t>
    </rPh>
    <phoneticPr fontId="3"/>
  </si>
  <si>
    <t>照明</t>
    <rPh sb="0" eb="2">
      <t>ショウメイ</t>
    </rPh>
    <phoneticPr fontId="3"/>
  </si>
  <si>
    <t>空調</t>
    <rPh sb="0" eb="2">
      <t>クウチョウ</t>
    </rPh>
    <phoneticPr fontId="3"/>
  </si>
  <si>
    <t>コンプレッサー</t>
    <phoneticPr fontId="3"/>
  </si>
  <si>
    <t>冷蔵</t>
    <rPh sb="0" eb="2">
      <t>レイゾウ</t>
    </rPh>
    <phoneticPr fontId="3"/>
  </si>
  <si>
    <t>事業者名</t>
    <rPh sb="0" eb="3">
      <t>ジギョウシャ</t>
    </rPh>
    <rPh sb="3" eb="4">
      <t>メイ</t>
    </rPh>
    <phoneticPr fontId="3"/>
  </si>
  <si>
    <t>(株)○○○○</t>
    <rPh sb="0" eb="3">
      <t>カブ</t>
    </rPh>
    <phoneticPr fontId="3"/>
  </si>
  <si>
    <t>目次</t>
    <rPh sb="0" eb="2">
      <t>モクジ</t>
    </rPh>
    <phoneticPr fontId="3"/>
  </si>
  <si>
    <t>メーカー</t>
    <phoneticPr fontId="9"/>
  </si>
  <si>
    <t>型番</t>
    <phoneticPr fontId="9"/>
  </si>
  <si>
    <t>回収年</t>
    <rPh sb="0" eb="2">
      <t>カイシュウ</t>
    </rPh>
    <rPh sb="2" eb="3">
      <t>ネン</t>
    </rPh>
    <phoneticPr fontId="3"/>
  </si>
  <si>
    <t>階数</t>
    <rPh sb="0" eb="2">
      <t>カイスウ</t>
    </rPh>
    <phoneticPr fontId="9"/>
  </si>
  <si>
    <t>設置場所</t>
    <rPh sb="0" eb="2">
      <t>セッチ</t>
    </rPh>
    <rPh sb="2" eb="4">
      <t>バショ</t>
    </rPh>
    <phoneticPr fontId="9"/>
  </si>
  <si>
    <t>現状</t>
    <rPh sb="0" eb="2">
      <t>ゲンジョウ</t>
    </rPh>
    <phoneticPr fontId="3"/>
  </si>
  <si>
    <t>稼働
日数</t>
    <rPh sb="0" eb="2">
      <t>カドウ</t>
    </rPh>
    <rPh sb="3" eb="5">
      <t>ニッスウ</t>
    </rPh>
    <phoneticPr fontId="3"/>
  </si>
  <si>
    <t>台数</t>
    <rPh sb="0" eb="2">
      <t>ダイスウ</t>
    </rPh>
    <phoneticPr fontId="9"/>
  </si>
  <si>
    <t>消費電力（W）</t>
    <rPh sb="0" eb="4">
      <t>ショウヒデンリョク</t>
    </rPh>
    <phoneticPr fontId="9"/>
  </si>
  <si>
    <t>消費電力
（ｋWh）</t>
    <rPh sb="0" eb="4">
      <t>ショウヒデンリョク</t>
    </rPh>
    <phoneticPr fontId="9"/>
  </si>
  <si>
    <t>稼働
時間</t>
    <rPh sb="0" eb="2">
      <t>カドウ</t>
    </rPh>
    <rPh sb="3" eb="5">
      <t>ジカン</t>
    </rPh>
    <phoneticPr fontId="3"/>
  </si>
  <si>
    <t>１日当たり</t>
    <rPh sb="1" eb="3">
      <t>ニチア</t>
    </rPh>
    <phoneticPr fontId="3"/>
  </si>
  <si>
    <t>年間</t>
    <rPh sb="0" eb="2">
      <t>ネンカン</t>
    </rPh>
    <phoneticPr fontId="3"/>
  </si>
  <si>
    <t>ｋWh</t>
    <phoneticPr fontId="3"/>
  </si>
  <si>
    <t>削減量</t>
    <rPh sb="0" eb="3">
      <t>サクゲンリョウ</t>
    </rPh>
    <phoneticPr fontId="3"/>
  </si>
  <si>
    <t>GJ</t>
    <phoneticPr fontId="3"/>
  </si>
  <si>
    <t>ｋWh</t>
    <phoneticPr fontId="12"/>
  </si>
  <si>
    <t>トイレ</t>
    <phoneticPr fontId="3"/>
  </si>
  <si>
    <t>【設備更新】</t>
    <rPh sb="1" eb="5">
      <t>セツビコウシン</t>
    </rPh>
    <phoneticPr fontId="3"/>
  </si>
  <si>
    <t>削減量合計：</t>
    <rPh sb="0" eb="3">
      <t>サクゲンリョウ</t>
    </rPh>
    <rPh sb="3" eb="5">
      <t>ゴウケイ</t>
    </rPh>
    <phoneticPr fontId="3"/>
  </si>
  <si>
    <t>設備名称</t>
    <rPh sb="0" eb="4">
      <t>セツビメイショウ</t>
    </rPh>
    <phoneticPr fontId="3"/>
  </si>
  <si>
    <t>設備名称</t>
    <rPh sb="0" eb="2">
      <t>セツビ</t>
    </rPh>
    <rPh sb="2" eb="4">
      <t>メイショウ</t>
    </rPh>
    <phoneticPr fontId="3"/>
  </si>
  <si>
    <t>更新後</t>
    <rPh sb="0" eb="3">
      <t>コウシンゴ</t>
    </rPh>
    <phoneticPr fontId="3"/>
  </si>
  <si>
    <t>設備改善による削減量</t>
    <rPh sb="0" eb="4">
      <t>セツビカイゼン</t>
    </rPh>
    <rPh sb="7" eb="9">
      <t>サクゲン</t>
    </rPh>
    <rPh sb="9" eb="10">
      <t>リョウ</t>
    </rPh>
    <phoneticPr fontId="3"/>
  </si>
  <si>
    <t>提案１</t>
    <rPh sb="0" eb="2">
      <t>テイアン</t>
    </rPh>
    <phoneticPr fontId="3"/>
  </si>
  <si>
    <t>．</t>
    <phoneticPr fontId="3"/>
  </si>
  <si>
    <t>２．事業所情報</t>
  </si>
  <si>
    <t>P</t>
    <phoneticPr fontId="3"/>
  </si>
  <si>
    <t>１．月別エネルギー使用状況</t>
  </si>
  <si>
    <t>１．月別エネルギー使用状況</t>
    <rPh sb="2" eb="4">
      <t>ツキベツ</t>
    </rPh>
    <rPh sb="9" eb="11">
      <t>シヨウ</t>
    </rPh>
    <rPh sb="11" eb="13">
      <t>ジョウキョウ</t>
    </rPh>
    <phoneticPr fontId="3"/>
  </si>
  <si>
    <t>２．エネルギー使用割合（エネルギー種類別）</t>
    <rPh sb="7" eb="9">
      <t>シヨウ</t>
    </rPh>
    <rPh sb="9" eb="11">
      <t>ワリアイ</t>
    </rPh>
    <rPh sb="17" eb="19">
      <t>シュルイ</t>
    </rPh>
    <rPh sb="19" eb="20">
      <t>ベツ</t>
    </rPh>
    <phoneticPr fontId="3"/>
  </si>
  <si>
    <t>３．エネルギー使用割合（設備別）</t>
    <phoneticPr fontId="3"/>
  </si>
  <si>
    <t>エネルギー使用状況</t>
  </si>
  <si>
    <t>省エネルギー改善提案一覧</t>
  </si>
  <si>
    <t>設備改善による削減量</t>
    <rPh sb="0" eb="4">
      <t>セツビカイゼン</t>
    </rPh>
    <rPh sb="7" eb="10">
      <t>サクゲンリョウ</t>
    </rPh>
    <phoneticPr fontId="3"/>
  </si>
  <si>
    <t>【提案１】</t>
    <rPh sb="1" eb="3">
      <t>テイアン</t>
    </rPh>
    <phoneticPr fontId="3"/>
  </si>
  <si>
    <t>【提案２】</t>
    <rPh sb="1" eb="3">
      <t>テイアン</t>
    </rPh>
    <phoneticPr fontId="3"/>
  </si>
  <si>
    <t>【提案３】</t>
    <rPh sb="1" eb="3">
      <t>テイアン</t>
    </rPh>
    <phoneticPr fontId="3"/>
  </si>
  <si>
    <t>【提案４】</t>
    <rPh sb="1" eb="3">
      <t>テイアン</t>
    </rPh>
    <phoneticPr fontId="3"/>
  </si>
  <si>
    <t>【提案５】</t>
    <rPh sb="1" eb="3">
      <t>テイアン</t>
    </rPh>
    <phoneticPr fontId="3"/>
  </si>
  <si>
    <t>A</t>
    <phoneticPr fontId="3"/>
  </si>
  <si>
    <t>B</t>
    <phoneticPr fontId="3"/>
  </si>
  <si>
    <t>C</t>
    <phoneticPr fontId="3"/>
  </si>
  <si>
    <t>D</t>
    <phoneticPr fontId="3"/>
  </si>
  <si>
    <t>E</t>
    <phoneticPr fontId="3"/>
  </si>
  <si>
    <t>（別添）</t>
    <rPh sb="1" eb="3">
      <t>ベッテン</t>
    </rPh>
    <phoneticPr fontId="3"/>
  </si>
  <si>
    <t>専門家による報告資料</t>
    <rPh sb="0" eb="3">
      <t>センモンカ</t>
    </rPh>
    <rPh sb="6" eb="10">
      <t>ホウコクシリョウ</t>
    </rPh>
    <phoneticPr fontId="3"/>
  </si>
  <si>
    <t>省エネ診断共通フォーマット　マニュアル</t>
    <rPh sb="0" eb="1">
      <t>ショウ</t>
    </rPh>
    <rPh sb="3" eb="5">
      <t>シンダン</t>
    </rPh>
    <rPh sb="5" eb="7">
      <t>キョウツウ</t>
    </rPh>
    <phoneticPr fontId="3"/>
  </si>
  <si>
    <t>手順</t>
    <rPh sb="0" eb="2">
      <t>テジュン</t>
    </rPh>
    <phoneticPr fontId="3"/>
  </si>
  <si>
    <t>シート</t>
    <phoneticPr fontId="3"/>
  </si>
  <si>
    <t>作業</t>
    <rPh sb="0" eb="2">
      <t>サギョウ</t>
    </rPh>
    <phoneticPr fontId="3"/>
  </si>
  <si>
    <t>0_表紙</t>
  </si>
  <si>
    <t>←引用の為入力不要</t>
    <rPh sb="1" eb="3">
      <t>インヨウ</t>
    </rPh>
    <rPh sb="4" eb="5">
      <t>タメ</t>
    </rPh>
    <rPh sb="5" eb="7">
      <t>ニュウリョク</t>
    </rPh>
    <rPh sb="7" eb="9">
      <t>フヨウ</t>
    </rPh>
    <phoneticPr fontId="3"/>
  </si>
  <si>
    <t>開始日（初回訪問）、終了日（報告会）に日付を入力</t>
    <rPh sb="0" eb="3">
      <t>カイシビ</t>
    </rPh>
    <rPh sb="4" eb="6">
      <t>ショカイ</t>
    </rPh>
    <rPh sb="6" eb="8">
      <t>ホウモン</t>
    </rPh>
    <rPh sb="10" eb="13">
      <t>シュウリョウビ</t>
    </rPh>
    <rPh sb="14" eb="16">
      <t>ホウコク</t>
    </rPh>
    <rPh sb="16" eb="17">
      <t>カイ</t>
    </rPh>
    <rPh sb="19" eb="21">
      <t>ヒヅケ</t>
    </rPh>
    <rPh sb="22" eb="24">
      <t>ニュウリョク</t>
    </rPh>
    <phoneticPr fontId="3"/>
  </si>
  <si>
    <t>事業者名、事業者情報、診断総括を入力</t>
    <rPh sb="0" eb="3">
      <t>ジギョウシャ</t>
    </rPh>
    <rPh sb="3" eb="4">
      <t>メイ</t>
    </rPh>
    <rPh sb="5" eb="8">
      <t>ジギョウシャ</t>
    </rPh>
    <rPh sb="8" eb="10">
      <t>ジョウホウ</t>
    </rPh>
    <rPh sb="11" eb="15">
      <t>シンダンソウカツ</t>
    </rPh>
    <rPh sb="16" eb="18">
      <t>ニュウリョク</t>
    </rPh>
    <phoneticPr fontId="3"/>
  </si>
  <si>
    <t>3_入力用</t>
  </si>
  <si>
    <t>①エネルギー使用状況、②主要設備使用割合　の作業を行う</t>
    <rPh sb="22" eb="24">
      <t>サギョウ</t>
    </rPh>
    <rPh sb="25" eb="26">
      <t>オコナ</t>
    </rPh>
    <phoneticPr fontId="3"/>
  </si>
  <si>
    <t>（詳細はシートに記載）</t>
    <rPh sb="1" eb="3">
      <t>ショウサイ</t>
    </rPh>
    <rPh sb="8" eb="10">
      <t>キサイ</t>
    </rPh>
    <phoneticPr fontId="3"/>
  </si>
  <si>
    <t>事業者名、診断士名を入力</t>
    <rPh sb="0" eb="4">
      <t>ジギョウシャメイ</t>
    </rPh>
    <rPh sb="5" eb="8">
      <t>シンダンシ</t>
    </rPh>
    <rPh sb="8" eb="9">
      <t>メイ</t>
    </rPh>
    <rPh sb="10" eb="12">
      <t>ニュウリョク</t>
    </rPh>
    <phoneticPr fontId="3"/>
  </si>
  <si>
    <t>2_診断概要</t>
  </si>
  <si>
    <t>このシートに入力すると「3_エネルギー使用状況」に反映される</t>
    <rPh sb="6" eb="8">
      <t>ニュウリョク</t>
    </rPh>
    <rPh sb="25" eb="27">
      <t>ハンエイ</t>
    </rPh>
    <phoneticPr fontId="3"/>
  </si>
  <si>
    <t>空欄に入力</t>
    <rPh sb="0" eb="2">
      <t>クウラン</t>
    </rPh>
    <rPh sb="3" eb="5">
      <t>ニュウリョク</t>
    </rPh>
    <phoneticPr fontId="3"/>
  </si>
  <si>
    <t>4_提案一覧</t>
  </si>
  <si>
    <t>行の追加や削除は各自で行う</t>
    <rPh sb="0" eb="1">
      <t>ギョウ</t>
    </rPh>
    <rPh sb="2" eb="4">
      <t>ツイカ</t>
    </rPh>
    <rPh sb="5" eb="7">
      <t>サクジョ</t>
    </rPh>
    <rPh sb="8" eb="10">
      <t>カクジ</t>
    </rPh>
    <rPh sb="11" eb="12">
      <t>オコナ</t>
    </rPh>
    <phoneticPr fontId="3"/>
  </si>
  <si>
    <t>4_提案一覧にて、【設備改善】のうち設備更新に関するものは入力</t>
    <rPh sb="10" eb="12">
      <t>セツビ</t>
    </rPh>
    <rPh sb="12" eb="14">
      <t>カイゼン</t>
    </rPh>
    <rPh sb="18" eb="20">
      <t>セツビ</t>
    </rPh>
    <rPh sb="20" eb="22">
      <t>コウシン</t>
    </rPh>
    <rPh sb="23" eb="24">
      <t>カン</t>
    </rPh>
    <rPh sb="29" eb="31">
      <t>ニュウリョク</t>
    </rPh>
    <phoneticPr fontId="3"/>
  </si>
  <si>
    <t>蛍光灯</t>
    <rPh sb="0" eb="3">
      <t>ケイコウトウ</t>
    </rPh>
    <phoneticPr fontId="3"/>
  </si>
  <si>
    <t>LED照明</t>
    <rPh sb="3" eb="5">
      <t>ショウメイ</t>
    </rPh>
    <phoneticPr fontId="3"/>
  </si>
  <si>
    <t>その際フッターのページ番号も要修正</t>
    <rPh sb="2" eb="3">
      <t>サイ</t>
    </rPh>
    <rPh sb="11" eb="13">
      <t>バンゴウ</t>
    </rPh>
    <rPh sb="14" eb="15">
      <t>ヨウ</t>
    </rPh>
    <rPh sb="15" eb="17">
      <t>シュウセイ</t>
    </rPh>
    <phoneticPr fontId="3"/>
  </si>
  <si>
    <t>5_設備改善</t>
    <phoneticPr fontId="3"/>
  </si>
  <si>
    <t>設備更新の提案が２つ以上ある場合は「5_設備改善」シートをコピーして作成</t>
    <rPh sb="0" eb="4">
      <t>セツビコウシン</t>
    </rPh>
    <rPh sb="5" eb="7">
      <t>テイアン</t>
    </rPh>
    <rPh sb="10" eb="12">
      <t>イジョウ</t>
    </rPh>
    <rPh sb="14" eb="16">
      <t>バアイ</t>
    </rPh>
    <rPh sb="34" eb="36">
      <t>サクセイ</t>
    </rPh>
    <phoneticPr fontId="3"/>
  </si>
  <si>
    <t>削減根拠資料として使用して頂けます。</t>
    <rPh sb="0" eb="4">
      <t>サクゲンコンキョ</t>
    </rPh>
    <rPh sb="4" eb="6">
      <t>シリョウ</t>
    </rPh>
    <rPh sb="9" eb="11">
      <t>シヨウ</t>
    </rPh>
    <rPh sb="13" eb="14">
      <t>イタダ</t>
    </rPh>
    <phoneticPr fontId="3"/>
  </si>
  <si>
    <t>作成</t>
    <rPh sb="0" eb="2">
      <t>サクセイ</t>
    </rPh>
    <phoneticPr fontId="3"/>
  </si>
  <si>
    <t>送付</t>
    <rPh sb="0" eb="2">
      <t>ソウフ</t>
    </rPh>
    <phoneticPr fontId="3"/>
  </si>
  <si>
    <t>※</t>
    <phoneticPr fontId="3"/>
  </si>
  <si>
    <t>LED照明の場合、台数ではなく本数単位で記入</t>
    <rPh sb="3" eb="5">
      <t>ショウメイ</t>
    </rPh>
    <rPh sb="6" eb="8">
      <t>バアイ</t>
    </rPh>
    <rPh sb="9" eb="11">
      <t>ダイスウ</t>
    </rPh>
    <rPh sb="15" eb="19">
      <t>ホンスウタンイ</t>
    </rPh>
    <rPh sb="20" eb="22">
      <t>キニュウ</t>
    </rPh>
    <phoneticPr fontId="3"/>
  </si>
  <si>
    <t>省エネ・再エネ等設備導入加速化補助金のうち、省エネ設備の更新を申請される際には「削減量の根拠資料」としてご利用頂けます。</t>
    <rPh sb="0" eb="1">
      <t>ショウ</t>
    </rPh>
    <rPh sb="4" eb="5">
      <t>サイ</t>
    </rPh>
    <rPh sb="7" eb="8">
      <t>ナド</t>
    </rPh>
    <rPh sb="8" eb="10">
      <t>セツビ</t>
    </rPh>
    <rPh sb="10" eb="15">
      <t>ドウニュウカソクカ</t>
    </rPh>
    <rPh sb="15" eb="18">
      <t>ホジョキン</t>
    </rPh>
    <rPh sb="22" eb="23">
      <t>ショウ</t>
    </rPh>
    <rPh sb="25" eb="27">
      <t>セツビ</t>
    </rPh>
    <rPh sb="28" eb="30">
      <t>コウシン</t>
    </rPh>
    <rPh sb="31" eb="33">
      <t>シンセイ</t>
    </rPh>
    <rPh sb="36" eb="37">
      <t>サイ</t>
    </rPh>
    <rPh sb="40" eb="42">
      <t>サクゲン</t>
    </rPh>
    <rPh sb="42" eb="43">
      <t>リョウ</t>
    </rPh>
    <rPh sb="44" eb="48">
      <t>コンキョシリョウ</t>
    </rPh>
    <rPh sb="53" eb="55">
      <t>リヨウ</t>
    </rPh>
    <rPh sb="55" eb="56">
      <t>イタダ</t>
    </rPh>
    <phoneticPr fontId="3"/>
  </si>
  <si>
    <t>また、施工業者様にお渡し頂き、必要に応じて列を追加して頂いても結構です。</t>
    <rPh sb="3" eb="7">
      <t>セコウギョウシャ</t>
    </rPh>
    <rPh sb="7" eb="8">
      <t>サマ</t>
    </rPh>
    <rPh sb="10" eb="11">
      <t>ワタ</t>
    </rPh>
    <rPh sb="12" eb="13">
      <t>イタダ</t>
    </rPh>
    <rPh sb="15" eb="17">
      <t>ヒツヨウ</t>
    </rPh>
    <rPh sb="18" eb="19">
      <t>オウ</t>
    </rPh>
    <rPh sb="21" eb="22">
      <t>レツ</t>
    </rPh>
    <rPh sb="23" eb="25">
      <t>ツイカ</t>
    </rPh>
    <rPh sb="27" eb="28">
      <t>イタダ</t>
    </rPh>
    <rPh sb="31" eb="33">
      <t>ケッコウ</t>
    </rPh>
    <phoneticPr fontId="3"/>
  </si>
  <si>
    <t>例）　仕様書のNо等</t>
    <rPh sb="0" eb="1">
      <t>レイ</t>
    </rPh>
    <rPh sb="3" eb="6">
      <t>シヨウショ</t>
    </rPh>
    <rPh sb="9" eb="10">
      <t>ナド</t>
    </rPh>
    <phoneticPr fontId="3"/>
  </si>
  <si>
    <t>その際にはG、H、M、N列を再表示し、必要情報を入力してください。</t>
    <rPh sb="2" eb="3">
      <t>サイ</t>
    </rPh>
    <rPh sb="12" eb="13">
      <t>レツ</t>
    </rPh>
    <rPh sb="14" eb="17">
      <t>サイヒョウジ</t>
    </rPh>
    <rPh sb="19" eb="21">
      <t>ヒツヨウ</t>
    </rPh>
    <rPh sb="21" eb="23">
      <t>ジョウホウ</t>
    </rPh>
    <rPh sb="24" eb="26">
      <t>ニュウリョク</t>
    </rPh>
    <phoneticPr fontId="3"/>
  </si>
  <si>
    <r>
      <t>※事業者が補助金申請をされる際に、</t>
    </r>
    <r>
      <rPr>
        <b/>
        <sz val="11"/>
        <color theme="1"/>
        <rFont val="Yu Gothic"/>
        <family val="3"/>
        <charset val="128"/>
        <scheme val="minor"/>
      </rPr>
      <t>設備更新</t>
    </r>
    <r>
      <rPr>
        <sz val="11"/>
        <color theme="1"/>
        <rFont val="Yu Gothic"/>
        <family val="2"/>
        <scheme val="minor"/>
      </rPr>
      <t>については「5_設備改善」を</t>
    </r>
    <rPh sb="1" eb="4">
      <t>ジギョウシャ</t>
    </rPh>
    <rPh sb="5" eb="10">
      <t>ホジョキンシンセイ</t>
    </rPh>
    <rPh sb="14" eb="15">
      <t>サイ</t>
    </rPh>
    <rPh sb="17" eb="21">
      <t>セツビコウシン</t>
    </rPh>
    <phoneticPr fontId="3"/>
  </si>
  <si>
    <t>1_目次</t>
  </si>
  <si>
    <t>不必要な「設備改善による削減量」の行を削除</t>
    <rPh sb="0" eb="3">
      <t>フヒツヨウ</t>
    </rPh>
    <rPh sb="5" eb="7">
      <t>セツビ</t>
    </rPh>
    <rPh sb="7" eb="9">
      <t>カイゼン</t>
    </rPh>
    <rPh sb="12" eb="14">
      <t>サクゲン</t>
    </rPh>
    <rPh sb="14" eb="15">
      <t>リョウ</t>
    </rPh>
    <rPh sb="17" eb="18">
      <t>ギョウ</t>
    </rPh>
    <rPh sb="19" eb="21">
      <t>サクジョ</t>
    </rPh>
    <phoneticPr fontId="3"/>
  </si>
  <si>
    <t>プラザ宛</t>
    <rPh sb="3" eb="4">
      <t>アテ</t>
    </rPh>
    <phoneticPr fontId="3"/>
  </si>
  <si>
    <t>各自報告書</t>
    <rPh sb="0" eb="2">
      <t>カクジ</t>
    </rPh>
    <rPh sb="2" eb="5">
      <t>ホウコクショ</t>
    </rPh>
    <phoneticPr fontId="3"/>
  </si>
  <si>
    <t>従来使用されているフォーマットについてはそのままつけて頂くか、</t>
    <rPh sb="0" eb="2">
      <t>ジュウライ</t>
    </rPh>
    <rPh sb="2" eb="4">
      <t>シヨウ</t>
    </rPh>
    <rPh sb="27" eb="28">
      <t>イタダ</t>
    </rPh>
    <phoneticPr fontId="3"/>
  </si>
  <si>
    <t>共通フォーマットと重複している部分は削除して頂いても結構です。</t>
    <rPh sb="0" eb="2">
      <t>キョウツウ</t>
    </rPh>
    <rPh sb="9" eb="11">
      <t>チョウフク</t>
    </rPh>
    <rPh sb="15" eb="17">
      <t>ブブン</t>
    </rPh>
    <rPh sb="18" eb="20">
      <t>サクジョ</t>
    </rPh>
    <rPh sb="22" eb="23">
      <t>イタダ</t>
    </rPh>
    <rPh sb="26" eb="28">
      <t>ケッコウ</t>
    </rPh>
    <phoneticPr fontId="3"/>
  </si>
  <si>
    <t>作成したExcelをそのまま送付</t>
    <rPh sb="0" eb="2">
      <t>サクセイ</t>
    </rPh>
    <rPh sb="14" eb="16">
      <t>ソウフ</t>
    </rPh>
    <phoneticPr fontId="3"/>
  </si>
  <si>
    <t>診断士独自の報告書もメールにて合わせて送付</t>
    <rPh sb="0" eb="3">
      <t>シンダンシ</t>
    </rPh>
    <rPh sb="3" eb="5">
      <t>ドクジ</t>
    </rPh>
    <rPh sb="6" eb="9">
      <t>ホウコクショ</t>
    </rPh>
    <rPh sb="15" eb="16">
      <t>ア</t>
    </rPh>
    <rPh sb="19" eb="21">
      <t>ソウフ</t>
    </rPh>
    <phoneticPr fontId="3"/>
  </si>
  <si>
    <t>事業者宛</t>
    <rPh sb="0" eb="3">
      <t>ジギョウシャ</t>
    </rPh>
    <rPh sb="3" eb="4">
      <t>アテ</t>
    </rPh>
    <phoneticPr fontId="3"/>
  </si>
  <si>
    <t>シート「0_表紙」～「5_設備改善(更新)」をPDF化する</t>
    <rPh sb="26" eb="27">
      <t>カ</t>
    </rPh>
    <phoneticPr fontId="3"/>
  </si>
  <si>
    <t>報告会の際に、PDF化したものと診断士独自の報告書を合わせてお渡し</t>
    <rPh sb="0" eb="3">
      <t>ホウコクカイ</t>
    </rPh>
    <rPh sb="4" eb="5">
      <t>サイ</t>
    </rPh>
    <rPh sb="10" eb="11">
      <t>カ</t>
    </rPh>
    <rPh sb="16" eb="19">
      <t>シンダンシ</t>
    </rPh>
    <rPh sb="19" eb="21">
      <t>ドクジ</t>
    </rPh>
    <rPh sb="22" eb="25">
      <t>ホウコクショ</t>
    </rPh>
    <rPh sb="26" eb="27">
      <t>ア</t>
    </rPh>
    <rPh sb="31" eb="32">
      <t>ワタ</t>
    </rPh>
    <phoneticPr fontId="3"/>
  </si>
  <si>
    <t>「5_設備改善(更新)」については、事業者が補助金の削減根拠資料として</t>
    <rPh sb="18" eb="21">
      <t>ジギョウシャ</t>
    </rPh>
    <rPh sb="22" eb="25">
      <t>ホジョキン</t>
    </rPh>
    <rPh sb="26" eb="30">
      <t>サクゲンコンキョ</t>
    </rPh>
    <rPh sb="30" eb="32">
      <t>シリョウ</t>
    </rPh>
    <phoneticPr fontId="3"/>
  </si>
  <si>
    <t>・</t>
    <phoneticPr fontId="3"/>
  </si>
  <si>
    <t>・「5_設備改善(更新)」のシートをクリック</t>
    <phoneticPr fontId="3"/>
  </si>
  <si>
    <t>・右クリック　＞　移動またはコピー　を選択</t>
    <rPh sb="1" eb="2">
      <t>ミギ</t>
    </rPh>
    <rPh sb="9" eb="11">
      <t>イドウ</t>
    </rPh>
    <rPh sb="19" eb="21">
      <t>センタク</t>
    </rPh>
    <phoneticPr fontId="3"/>
  </si>
  <si>
    <t>・コピーするを選択</t>
    <rPh sb="7" eb="9">
      <t>センタク</t>
    </rPh>
    <phoneticPr fontId="3"/>
  </si>
  <si>
    <t>・移動先ブック名</t>
    <rPh sb="1" eb="3">
      <t>イドウ</t>
    </rPh>
    <rPh sb="3" eb="4">
      <t>サキ</t>
    </rPh>
    <rPh sb="7" eb="8">
      <t>メイ</t>
    </rPh>
    <phoneticPr fontId="3"/>
  </si>
  <si>
    <t>・(新しいブック)を選択</t>
    <rPh sb="2" eb="3">
      <t>アタラ</t>
    </rPh>
    <rPh sb="10" eb="12">
      <t>センタク</t>
    </rPh>
    <phoneticPr fontId="3"/>
  </si>
  <si>
    <t>・OKをクリック</t>
    <phoneticPr fontId="3"/>
  </si>
  <si>
    <t>　該当するシートが複数ある場合は、ctrlを押しながら全てクリック</t>
    <rPh sb="1" eb="3">
      <t>ガイトウ</t>
    </rPh>
    <rPh sb="9" eb="11">
      <t>フクスウ</t>
    </rPh>
    <rPh sb="13" eb="15">
      <t>バアイ</t>
    </rPh>
    <rPh sb="22" eb="23">
      <t>オ</t>
    </rPh>
    <rPh sb="27" eb="28">
      <t>スベ</t>
    </rPh>
    <phoneticPr fontId="3"/>
  </si>
  <si>
    <t>使用されることがある為、「5_設備改善(更新)」のみ切り分けて</t>
    <rPh sb="0" eb="2">
      <t>シヨウ</t>
    </rPh>
    <rPh sb="10" eb="11">
      <t>タメ</t>
    </rPh>
    <rPh sb="26" eb="27">
      <t>キ</t>
    </rPh>
    <rPh sb="28" eb="29">
      <t>ワ</t>
    </rPh>
    <phoneticPr fontId="3"/>
  </si>
  <si>
    <t>Excelのままお渡しください</t>
    <phoneticPr fontId="3"/>
  </si>
  <si>
    <t>参考）Excel切り分けの作業について</t>
    <rPh sb="0" eb="2">
      <t>サンコウ</t>
    </rPh>
    <rPh sb="8" eb="9">
      <t>キ</t>
    </rPh>
    <rPh sb="10" eb="11">
      <t>ワ</t>
    </rPh>
    <rPh sb="13" eb="15">
      <t>サギョウ</t>
    </rPh>
    <phoneticPr fontId="3"/>
  </si>
  <si>
    <t>※</t>
    <phoneticPr fontId="3"/>
  </si>
  <si>
    <t>こちらのページは入力用です。</t>
    <rPh sb="8" eb="11">
      <t>ニュウリョクヨウ</t>
    </rPh>
    <phoneticPr fontId="3"/>
  </si>
  <si>
    <t>←提案の数に応じて削除して行をください</t>
    <rPh sb="1" eb="3">
      <t>テイアン</t>
    </rPh>
    <rPh sb="4" eb="5">
      <t>カズ</t>
    </rPh>
    <rPh sb="6" eb="7">
      <t>オウ</t>
    </rPh>
    <rPh sb="9" eb="11">
      <t>サクジョ</t>
    </rPh>
    <rPh sb="13" eb="14">
      <t>ギョウ</t>
    </rPh>
    <phoneticPr fontId="3"/>
  </si>
  <si>
    <t>←独自の診断書と一体化してページ番号を付けて頂いても結構です。</t>
    <rPh sb="1" eb="3">
      <t>ドクジ</t>
    </rPh>
    <rPh sb="4" eb="7">
      <t>シンダンショ</t>
    </rPh>
    <rPh sb="8" eb="11">
      <t>イッタイカ</t>
    </rPh>
    <rPh sb="16" eb="18">
      <t>バンゴウ</t>
    </rPh>
    <rPh sb="19" eb="20">
      <t>ツ</t>
    </rPh>
    <rPh sb="22" eb="23">
      <t>イタダ</t>
    </rPh>
    <rPh sb="26" eb="28">
      <t>ケッコウ</t>
    </rPh>
    <phoneticPr fontId="3"/>
  </si>
  <si>
    <t>記載内容</t>
    <rPh sb="0" eb="4">
      <t>キサイナイヨウ</t>
    </rPh>
    <phoneticPr fontId="3"/>
  </si>
  <si>
    <t>事業所のエネルギー使用状況の概要</t>
    <rPh sb="0" eb="3">
      <t>ジギョウショ</t>
    </rPh>
    <rPh sb="9" eb="13">
      <t>シヨウジョウキョウ</t>
    </rPh>
    <rPh sb="14" eb="16">
      <t>ガイヨウ</t>
    </rPh>
    <phoneticPr fontId="3"/>
  </si>
  <si>
    <t>事業者の診断にあたっての希望</t>
    <rPh sb="0" eb="3">
      <t>ジギョウシャ</t>
    </rPh>
    <rPh sb="4" eb="6">
      <t>シンダン</t>
    </rPh>
    <rPh sb="12" eb="14">
      <t>キボウ</t>
    </rPh>
    <phoneticPr fontId="3"/>
  </si>
  <si>
    <t>主な提案内容</t>
    <rPh sb="0" eb="1">
      <t>オモ</t>
    </rPh>
    <rPh sb="2" eb="6">
      <t>テイアンナイヨウ</t>
    </rPh>
    <phoneticPr fontId="3"/>
  </si>
  <si>
    <t>診断総括を見ることによって報告書の内容全体が大まかに理解できるような記載を想定しています。</t>
    <rPh sb="0" eb="4">
      <t>シンダンソウカツ</t>
    </rPh>
    <rPh sb="5" eb="6">
      <t>ミ</t>
    </rPh>
    <rPh sb="13" eb="16">
      <t>ホウコクショ</t>
    </rPh>
    <rPh sb="17" eb="19">
      <t>ナイヨウ</t>
    </rPh>
    <rPh sb="19" eb="21">
      <t>ゼンタイ</t>
    </rPh>
    <rPh sb="22" eb="23">
      <t>オオ</t>
    </rPh>
    <rPh sb="26" eb="28">
      <t>リカイ</t>
    </rPh>
    <rPh sb="34" eb="36">
      <t>キサイ</t>
    </rPh>
    <rPh sb="37" eb="39">
      <t>ソウテイ</t>
    </rPh>
    <phoneticPr fontId="3"/>
  </si>
  <si>
    <t>その他、記載すべき事項</t>
    <rPh sb="2" eb="3">
      <t>タ</t>
    </rPh>
    <rPh sb="4" eb="6">
      <t>キサイ</t>
    </rPh>
    <rPh sb="9" eb="11">
      <t>ジコウ</t>
    </rPh>
    <phoneticPr fontId="3"/>
  </si>
  <si>
    <t>不明な点がございましたらプラザ担当までご連絡下さい。</t>
    <rPh sb="0" eb="2">
      <t>フメイ</t>
    </rPh>
    <rPh sb="3" eb="4">
      <t>テン</t>
    </rPh>
    <rPh sb="15" eb="17">
      <t>タントウ</t>
    </rPh>
    <rPh sb="20" eb="22">
      <t>レンラク</t>
    </rPh>
    <rPh sb="22" eb="23">
      <t>クダ</t>
    </rPh>
    <phoneticPr fontId="3"/>
  </si>
  <si>
    <t>（様式１１別紙）</t>
    <rPh sb="5" eb="7">
      <t>ベッシ</t>
    </rPh>
    <phoneticPr fontId="3"/>
  </si>
  <si>
    <t>あ</t>
    <phoneticPr fontId="3"/>
  </si>
  <si>
    <t>い</t>
    <phoneticPr fontId="3"/>
  </si>
  <si>
    <t>う</t>
    <phoneticPr fontId="3"/>
  </si>
  <si>
    <t>え</t>
    <phoneticPr fontId="3"/>
  </si>
  <si>
    <t>お</t>
    <phoneticPr fontId="3"/>
  </si>
  <si>
    <t>エネルギー使用量（GJ）</t>
    <rPh sb="5" eb="8">
      <t>シヨウリョウ</t>
    </rPh>
    <phoneticPr fontId="3"/>
  </si>
  <si>
    <t>３．診断総括</t>
    <rPh sb="2" eb="4">
      <t>シンダン</t>
    </rPh>
    <rPh sb="4" eb="6">
      <t>ソウカツ</t>
    </rPh>
    <phoneticPr fontId="3"/>
  </si>
  <si>
    <t>省エネルギー診断総括</t>
    <rPh sb="0" eb="1">
      <t>ショウ</t>
    </rPh>
    <rPh sb="6" eb="8">
      <t>シンダン</t>
    </rPh>
    <rPh sb="8" eb="10">
      <t>ソウカツ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</si>
</sst>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F800]dddd\,\ mmmm\ dd\,\ yyyy"/>
    <numFmt numFmtId="177" formatCode="yyyy&quot;年&quot;m&quot;月&quot;;@"/>
    <numFmt numFmtId="178" formatCode="#,##0_ "/>
    <numFmt numFmtId="179" formatCode="0.00_ "/>
    <numFmt numFmtId="180" formatCode="0.00000_ "/>
    <numFmt numFmtId="181" formatCode="0.0000_ "/>
    <numFmt numFmtId="182" formatCode="0.00000_);[Red]\(0.00000\)"/>
    <numFmt numFmtId="183" formatCode="#,###&quot;GJ&quot;"/>
    <numFmt numFmtId="184" formatCode="0.0_ "/>
    <numFmt numFmtId="185" formatCode="0.0%"/>
    <numFmt numFmtId="186" formatCode="0_);[Red]\(0\)"/>
    <numFmt numFmtId="187" formatCode="#,##0_);[Red]\(#,##0\)"/>
    <numFmt numFmtId="188" formatCode="#,##0.00_);[Red]\(#,##0.00\)"/>
    <numFmt numFmtId="189" formatCode="0.0_);[Red]\(0.0\)"/>
  </numFmts>
  <fonts count="35">
    <font>
      <sz val="11"/>
      <color theme="1"/>
      <name val="Yu Gothic"/>
      <family val="2"/>
      <scheme val="minor"/>
    </font>
    <font>
      <sz val="11"/>
      <color theme="1"/>
      <name val="Yu Gothic"/>
      <family val="2"/>
      <charset val="128"/>
      <scheme val="minor"/>
    </font>
    <font>
      <sz val="11"/>
      <color theme="1"/>
      <name val="Yu Gothic"/>
      <family val="2"/>
      <scheme val="minor"/>
    </font>
    <font>
      <sz val="6"/>
      <name val="Yu Gothic"/>
      <family val="3"/>
      <charset val="128"/>
      <scheme val="minor"/>
    </font>
    <font>
      <sz val="14"/>
      <color theme="1"/>
      <name val="Yu Gothic"/>
      <family val="3"/>
      <charset val="128"/>
      <scheme val="minor"/>
    </font>
    <font>
      <sz val="16"/>
      <color theme="1"/>
      <name val="Yu Gothic"/>
      <family val="3"/>
      <charset val="128"/>
      <scheme val="minor"/>
    </font>
    <font>
      <sz val="24"/>
      <color theme="1"/>
      <name val="Yu Gothic"/>
      <family val="3"/>
      <charset val="128"/>
      <scheme val="minor"/>
    </font>
    <font>
      <sz val="11"/>
      <color theme="1"/>
      <name val="Yu Gothic"/>
      <family val="3"/>
      <charset val="128"/>
      <scheme val="minor"/>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6"/>
      <name val="Yu Gothic"/>
      <family val="2"/>
      <charset val="128"/>
      <scheme val="minor"/>
    </font>
    <font>
      <sz val="10"/>
      <name val="Yu Gothic"/>
      <family val="3"/>
      <charset val="128"/>
      <scheme val="minor"/>
    </font>
    <font>
      <sz val="11"/>
      <color theme="1"/>
      <name val="ＭＳ Ｐゴシック"/>
      <family val="3"/>
      <charset val="128"/>
    </font>
    <font>
      <sz val="10"/>
      <name val="ＭＳ Ｐゴシック"/>
      <family val="3"/>
      <charset val="128"/>
    </font>
    <font>
      <sz val="9"/>
      <name val="ＭＳ Ｐゴシック"/>
      <family val="3"/>
      <charset val="128"/>
    </font>
    <font>
      <vertAlign val="superscript"/>
      <sz val="10"/>
      <name val="ＭＳ Ｐゴシック"/>
      <family val="3"/>
      <charset val="128"/>
    </font>
    <font>
      <sz val="8"/>
      <name val="ＭＳ Ｐゴシック"/>
      <family val="3"/>
      <charset val="128"/>
    </font>
    <font>
      <u/>
      <sz val="12"/>
      <name val="ＭＳ Ｐ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sz val="10"/>
      <color theme="1"/>
      <name val="ＭＳ Ｐゴシック"/>
      <family val="3"/>
      <charset val="128"/>
    </font>
    <font>
      <sz val="10"/>
      <color rgb="FFFF0000"/>
      <name val="ＭＳ Ｐゴシック"/>
      <family val="3"/>
      <charset val="128"/>
    </font>
    <font>
      <u/>
      <sz val="10"/>
      <name val="ＭＳ Ｐゴシック"/>
      <family val="3"/>
      <charset val="128"/>
    </font>
    <font>
      <sz val="12"/>
      <color theme="1"/>
      <name val="ＭＳ Ｐゴシック"/>
      <family val="3"/>
      <charset val="128"/>
    </font>
    <font>
      <sz val="14"/>
      <color theme="1"/>
      <name val="Yu Gothic"/>
      <family val="2"/>
      <scheme val="minor"/>
    </font>
    <font>
      <sz val="14"/>
      <name val="ＭＳ Ｐ明朝"/>
      <family val="1"/>
      <charset val="128"/>
    </font>
    <font>
      <sz val="10"/>
      <color theme="1"/>
      <name val="Yu Gothic"/>
      <family val="3"/>
      <charset val="128"/>
      <scheme val="minor"/>
    </font>
    <font>
      <sz val="9"/>
      <color theme="1"/>
      <name val="Yu Gothic"/>
      <family val="3"/>
      <charset val="128"/>
      <scheme val="minor"/>
    </font>
    <font>
      <sz val="6"/>
      <color theme="1"/>
      <name val="Yu Gothic"/>
      <family val="3"/>
      <charset val="128"/>
      <scheme val="minor"/>
    </font>
    <font>
      <b/>
      <sz val="11"/>
      <color theme="1"/>
      <name val="Yu Gothic"/>
      <family val="3"/>
      <charset val="128"/>
      <scheme val="minor"/>
    </font>
    <font>
      <b/>
      <sz val="12"/>
      <color theme="1"/>
      <name val="ＭＳ Ｐゴシック"/>
      <family val="3"/>
      <charset val="128"/>
    </font>
    <font>
      <sz val="10.5"/>
      <color theme="1"/>
      <name val="ＭＳ 明朝"/>
      <family val="1"/>
      <charset val="128"/>
    </font>
  </fonts>
  <fills count="11">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6E0B4"/>
        <bgColor indexed="64"/>
      </patternFill>
    </fill>
    <fill>
      <patternFill patternType="solid">
        <fgColor rgb="FFBDD7EE"/>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38" fontId="2"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2" fillId="0" borderId="0"/>
    <xf numFmtId="0" fontId="1" fillId="0" borderId="0">
      <alignment vertical="center"/>
    </xf>
    <xf numFmtId="38" fontId="2" fillId="0" borderId="0" applyFont="0" applyFill="0" applyBorder="0" applyAlignment="0" applyProtection="0">
      <alignment vertical="center"/>
    </xf>
  </cellStyleXfs>
  <cellXfs count="231">
    <xf numFmtId="0" fontId="0" fillId="0" borderId="0" xfId="0"/>
    <xf numFmtId="0" fontId="0" fillId="2" borderId="0" xfId="0" applyFill="1"/>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176" fontId="5" fillId="0" borderId="0" xfId="0" applyNumberFormat="1" applyFont="1" applyAlignment="1">
      <alignment horizontal="center"/>
    </xf>
    <xf numFmtId="0" fontId="7" fillId="2" borderId="0" xfId="0" applyFont="1" applyFill="1"/>
    <xf numFmtId="0" fontId="7" fillId="0" borderId="0" xfId="0" applyFont="1" applyAlignment="1">
      <alignment horizontal="center"/>
    </xf>
    <xf numFmtId="0" fontId="7" fillId="0" borderId="0" xfId="0" applyFont="1"/>
    <xf numFmtId="0" fontId="5" fillId="0" borderId="0" xfId="0" applyFont="1" applyAlignment="1">
      <alignment horizontal="right" indent="2"/>
    </xf>
    <xf numFmtId="0" fontId="0" fillId="0" borderId="0" xfId="0" applyAlignment="1">
      <alignment horizontal="right"/>
    </xf>
    <xf numFmtId="0" fontId="0" fillId="0" borderId="3" xfId="0" applyBorder="1"/>
    <xf numFmtId="0" fontId="0" fillId="0" borderId="4" xfId="0" applyBorder="1"/>
    <xf numFmtId="0" fontId="0" fillId="0" borderId="0" xfId="0" applyAlignment="1">
      <alignment horizontal="left"/>
    </xf>
    <xf numFmtId="0" fontId="10" fillId="0" borderId="0" xfId="2" applyFont="1">
      <alignment vertical="center"/>
    </xf>
    <xf numFmtId="0" fontId="11" fillId="0" borderId="0" xfId="2" applyFont="1">
      <alignment vertical="center"/>
    </xf>
    <xf numFmtId="0" fontId="0" fillId="0" borderId="5" xfId="0" applyBorder="1"/>
    <xf numFmtId="0" fontId="0" fillId="0" borderId="21" xfId="0" applyBorder="1"/>
    <xf numFmtId="0" fontId="0" fillId="0" borderId="6" xfId="0" applyBorder="1"/>
    <xf numFmtId="0" fontId="0" fillId="0" borderId="8" xfId="0" applyBorder="1"/>
    <xf numFmtId="0" fontId="0" fillId="0" borderId="9" xfId="0" applyBorder="1"/>
    <xf numFmtId="0" fontId="0" fillId="0" borderId="11" xfId="0" applyBorder="1"/>
    <xf numFmtId="0" fontId="0" fillId="0" borderId="20" xfId="0" applyBorder="1"/>
    <xf numFmtId="0" fontId="0" fillId="0" borderId="12" xfId="0" applyBorder="1"/>
    <xf numFmtId="0" fontId="0" fillId="0" borderId="20" xfId="0" applyBorder="1" applyAlignment="1">
      <alignment horizontal="right"/>
    </xf>
    <xf numFmtId="0" fontId="0" fillId="0" borderId="20" xfId="0" applyBorder="1" applyAlignment="1">
      <alignment horizontal="left"/>
    </xf>
    <xf numFmtId="0" fontId="14" fillId="0" borderId="0" xfId="0" applyFont="1"/>
    <xf numFmtId="0" fontId="15" fillId="0" borderId="0" xfId="2" applyFont="1">
      <alignment vertical="center"/>
    </xf>
    <xf numFmtId="0" fontId="15" fillId="0" borderId="0" xfId="2" applyFont="1" applyAlignment="1">
      <alignment horizontal="right" vertical="center"/>
    </xf>
    <xf numFmtId="0" fontId="15" fillId="0" borderId="2" xfId="2" applyFont="1" applyBorder="1" applyAlignment="1">
      <alignment horizontal="center" vertical="center" shrinkToFit="1"/>
    </xf>
    <xf numFmtId="0" fontId="8" fillId="0" borderId="1" xfId="2" applyBorder="1" applyAlignment="1">
      <alignment horizontal="center" vertical="center"/>
    </xf>
    <xf numFmtId="0" fontId="8" fillId="3" borderId="1" xfId="2" applyFill="1" applyBorder="1" applyAlignment="1">
      <alignment horizontal="center" vertical="center"/>
    </xf>
    <xf numFmtId="0" fontId="15" fillId="0" borderId="1" xfId="2" applyFont="1" applyBorder="1" applyAlignment="1">
      <alignment horizontal="center" vertical="center"/>
    </xf>
    <xf numFmtId="0" fontId="19" fillId="0" borderId="0" xfId="0" applyFont="1" applyAlignment="1">
      <alignment wrapText="1" shrinkToFit="1"/>
    </xf>
    <xf numFmtId="0" fontId="19" fillId="0" borderId="0" xfId="0" applyFont="1" applyAlignment="1">
      <alignment horizontal="left" wrapText="1" shrinkToFit="1"/>
    </xf>
    <xf numFmtId="0" fontId="15" fillId="4" borderId="7" xfId="2" applyFont="1" applyFill="1" applyBorder="1" applyAlignment="1" applyProtection="1">
      <alignment horizontal="right" vertical="center"/>
      <protection locked="0"/>
    </xf>
    <xf numFmtId="0" fontId="15" fillId="4" borderId="14" xfId="2" applyFont="1" applyFill="1" applyBorder="1" applyAlignment="1" applyProtection="1">
      <alignment horizontal="right" vertical="center"/>
      <protection locked="0"/>
    </xf>
    <xf numFmtId="38" fontId="15" fillId="4" borderId="14" xfId="3" applyFont="1" applyFill="1" applyBorder="1" applyAlignment="1" applyProtection="1">
      <alignment horizontal="right" vertical="center" shrinkToFit="1"/>
      <protection locked="0"/>
    </xf>
    <xf numFmtId="0" fontId="15" fillId="3" borderId="10" xfId="2" applyFont="1" applyFill="1" applyBorder="1" applyAlignment="1">
      <alignment horizontal="right" vertical="center"/>
    </xf>
    <xf numFmtId="0" fontId="15" fillId="3" borderId="15" xfId="2" applyFont="1" applyFill="1" applyBorder="1" applyAlignment="1">
      <alignment horizontal="right" vertical="center"/>
    </xf>
    <xf numFmtId="38" fontId="15" fillId="4" borderId="15" xfId="3" applyFont="1" applyFill="1" applyBorder="1" applyAlignment="1" applyProtection="1">
      <alignment horizontal="right" vertical="center" shrinkToFit="1"/>
      <protection locked="0"/>
    </xf>
    <xf numFmtId="38" fontId="15" fillId="4" borderId="16" xfId="3" applyFont="1" applyFill="1" applyBorder="1" applyAlignment="1" applyProtection="1">
      <alignment horizontal="right" vertical="center" shrinkToFit="1"/>
      <protection locked="0"/>
    </xf>
    <xf numFmtId="38" fontId="15" fillId="3" borderId="1" xfId="3" applyFont="1" applyFill="1" applyBorder="1" applyAlignment="1">
      <alignment horizontal="right" vertical="center" shrinkToFit="1"/>
    </xf>
    <xf numFmtId="38" fontId="15" fillId="3" borderId="7" xfId="3" applyFont="1" applyFill="1" applyBorder="1" applyAlignment="1">
      <alignment horizontal="right" vertical="center" shrinkToFit="1"/>
    </xf>
    <xf numFmtId="38" fontId="15" fillId="0" borderId="1" xfId="3" applyFont="1" applyFill="1" applyBorder="1" applyAlignment="1">
      <alignment horizontal="center" vertical="center" shrinkToFit="1"/>
    </xf>
    <xf numFmtId="0" fontId="15" fillId="3" borderId="19" xfId="2" applyFont="1" applyFill="1" applyBorder="1">
      <alignment vertical="center"/>
    </xf>
    <xf numFmtId="38" fontId="15" fillId="0" borderId="19" xfId="1" applyFont="1" applyFill="1" applyBorder="1" applyAlignment="1">
      <alignment horizontal="center" vertical="center"/>
    </xf>
    <xf numFmtId="0" fontId="14" fillId="0" borderId="0" xfId="0" applyFont="1" applyAlignment="1">
      <alignment horizontal="right" vertical="center"/>
    </xf>
    <xf numFmtId="0" fontId="20" fillId="0" borderId="1" xfId="0" applyFont="1" applyBorder="1" applyAlignment="1">
      <alignment vertical="center" shrinkToFit="1"/>
    </xf>
    <xf numFmtId="0" fontId="21" fillId="0" borderId="1" xfId="0" applyFont="1" applyBorder="1" applyAlignment="1">
      <alignment vertical="center" shrinkToFit="1"/>
    </xf>
    <xf numFmtId="0" fontId="14" fillId="0" borderId="1" xfId="0" applyFont="1" applyBorder="1" applyAlignment="1">
      <alignment shrinkToFit="1"/>
    </xf>
    <xf numFmtId="0" fontId="15" fillId="0" borderId="1" xfId="2" applyFont="1" applyBorder="1">
      <alignment vertical="center"/>
    </xf>
    <xf numFmtId="0" fontId="21" fillId="0" borderId="1" xfId="0" applyFont="1" applyBorder="1" applyAlignment="1">
      <alignment vertical="center"/>
    </xf>
    <xf numFmtId="0" fontId="15" fillId="0" borderId="1" xfId="0" applyFont="1" applyBorder="1" applyAlignment="1">
      <alignment horizontal="left" vertical="center" shrinkToFit="1"/>
    </xf>
    <xf numFmtId="0" fontId="22" fillId="0" borderId="1" xfId="0" applyFont="1" applyBorder="1" applyAlignment="1">
      <alignment horizontal="right" vertical="center" shrinkToFit="1"/>
    </xf>
    <xf numFmtId="179" fontId="22" fillId="0" borderId="1" xfId="0" applyNumberFormat="1" applyFont="1" applyBorder="1" applyAlignment="1">
      <alignment horizontal="right" vertical="center" shrinkToFit="1"/>
    </xf>
    <xf numFmtId="180" fontId="22" fillId="0" borderId="1" xfId="0" applyNumberFormat="1" applyFont="1" applyBorder="1" applyAlignment="1">
      <alignment horizontal="right" vertical="center" shrinkToFit="1"/>
    </xf>
    <xf numFmtId="181" fontId="22" fillId="0" borderId="1" xfId="0" applyNumberFormat="1" applyFont="1" applyBorder="1" applyAlignment="1">
      <alignment horizontal="right" vertical="center" shrinkToFit="1"/>
    </xf>
    <xf numFmtId="182" fontId="22" fillId="0" borderId="1" xfId="0" applyNumberFormat="1" applyFont="1" applyBorder="1" applyAlignment="1">
      <alignment horizontal="right" vertical="center" shrinkToFit="1"/>
    </xf>
    <xf numFmtId="0" fontId="21" fillId="0" borderId="0" xfId="0" applyFont="1" applyAlignment="1">
      <alignment vertical="center"/>
    </xf>
    <xf numFmtId="0" fontId="15" fillId="0" borderId="0" xfId="2" applyFont="1" applyAlignment="1">
      <alignment horizontal="center" vertical="center"/>
    </xf>
    <xf numFmtId="0" fontId="23" fillId="0" borderId="0" xfId="0" applyFont="1"/>
    <xf numFmtId="0" fontId="24" fillId="0" borderId="0" xfId="0" applyFont="1"/>
    <xf numFmtId="0" fontId="25" fillId="0" borderId="0" xfId="0" applyFont="1" applyAlignment="1">
      <alignment wrapText="1" shrinkToFit="1"/>
    </xf>
    <xf numFmtId="0" fontId="23" fillId="0" borderId="0" xfId="0" applyFont="1" applyAlignment="1">
      <alignment vertical="center"/>
    </xf>
    <xf numFmtId="0" fontId="15" fillId="7" borderId="1" xfId="2" applyFont="1" applyFill="1" applyBorder="1" applyAlignment="1">
      <alignment horizontal="center" vertical="center"/>
    </xf>
    <xf numFmtId="0" fontId="8" fillId="3" borderId="1" xfId="2" applyFill="1" applyBorder="1">
      <alignment vertical="center"/>
    </xf>
    <xf numFmtId="0" fontId="15" fillId="3" borderId="1" xfId="2" applyFont="1" applyFill="1" applyBorder="1">
      <alignment vertical="center"/>
    </xf>
    <xf numFmtId="0" fontId="15" fillId="3" borderId="1" xfId="2" applyFont="1" applyFill="1" applyBorder="1" applyAlignment="1">
      <alignment vertical="center" shrinkToFit="1"/>
    </xf>
    <xf numFmtId="183" fontId="15" fillId="3" borderId="1" xfId="2" applyNumberFormat="1" applyFont="1" applyFill="1" applyBorder="1" applyAlignment="1">
      <alignment vertical="center" shrinkToFit="1"/>
    </xf>
    <xf numFmtId="38" fontId="15" fillId="4" borderId="0" xfId="3" applyFont="1" applyFill="1" applyBorder="1" applyAlignment="1" applyProtection="1">
      <alignment horizontal="right" vertical="center" shrinkToFit="1"/>
      <protection locked="0"/>
    </xf>
    <xf numFmtId="38" fontId="15" fillId="5" borderId="0" xfId="3" applyFont="1" applyFill="1" applyBorder="1" applyAlignment="1" applyProtection="1">
      <alignment horizontal="right" vertical="center"/>
      <protection locked="0"/>
    </xf>
    <xf numFmtId="0" fontId="15" fillId="8" borderId="0" xfId="2" applyFont="1" applyFill="1">
      <alignment vertical="center"/>
    </xf>
    <xf numFmtId="0" fontId="26" fillId="0" borderId="0" xfId="0" applyFont="1" applyAlignment="1">
      <alignment horizontal="center" vertical="center"/>
    </xf>
    <xf numFmtId="0" fontId="21" fillId="0" borderId="0" xfId="2" applyFont="1">
      <alignment vertical="center"/>
    </xf>
    <xf numFmtId="0" fontId="19" fillId="0" borderId="0" xfId="2" applyFont="1">
      <alignment vertical="center"/>
    </xf>
    <xf numFmtId="0" fontId="21" fillId="0" borderId="0" xfId="2" applyFont="1" applyAlignment="1">
      <alignment horizontal="center" vertical="center"/>
    </xf>
    <xf numFmtId="0" fontId="26" fillId="0" borderId="0" xfId="0" applyFont="1"/>
    <xf numFmtId="0" fontId="15" fillId="9" borderId="0" xfId="2" applyFont="1" applyFill="1">
      <alignment vertical="center"/>
    </xf>
    <xf numFmtId="0" fontId="4" fillId="0" borderId="0" xfId="0" applyFont="1"/>
    <xf numFmtId="0" fontId="27" fillId="0" borderId="0" xfId="0" applyFont="1"/>
    <xf numFmtId="0" fontId="28" fillId="0" borderId="0" xfId="2" applyFont="1">
      <alignment vertical="center"/>
    </xf>
    <xf numFmtId="0" fontId="0" fillId="0" borderId="0" xfId="0" applyAlignment="1">
      <alignment horizontal="center" vertical="center" shrinkToFit="1"/>
    </xf>
    <xf numFmtId="0" fontId="0" fillId="0" borderId="0" xfId="0" applyAlignment="1">
      <alignment horizontal="center" shrinkToFit="1"/>
    </xf>
    <xf numFmtId="0" fontId="0" fillId="0" borderId="7" xfId="0" applyBorder="1" applyAlignment="1">
      <alignment horizontal="center" vertical="center" shrinkToFit="1"/>
    </xf>
    <xf numFmtId="0" fontId="0" fillId="0" borderId="13" xfId="0" applyBorder="1" applyAlignment="1">
      <alignment horizontal="center" vertical="center" shrinkToFit="1"/>
    </xf>
    <xf numFmtId="0" fontId="0" fillId="0" borderId="1"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shrinkToFit="1"/>
    </xf>
    <xf numFmtId="185" fontId="0" fillId="0" borderId="1" xfId="0" applyNumberFormat="1" applyBorder="1" applyAlignment="1">
      <alignment horizontal="center" vertical="center" shrinkToFit="1"/>
    </xf>
    <xf numFmtId="0" fontId="0" fillId="0" borderId="0" xfId="0" applyAlignment="1">
      <alignment horizontal="center" vertical="top" shrinkToFit="1"/>
    </xf>
    <xf numFmtId="0" fontId="0" fillId="0" borderId="24" xfId="0" applyBorder="1" applyAlignment="1">
      <alignment horizontal="center" shrinkToFit="1"/>
    </xf>
    <xf numFmtId="185" fontId="0" fillId="0" borderId="30" xfId="0" applyNumberFormat="1" applyBorder="1" applyAlignment="1">
      <alignment horizontal="center" vertical="center" shrinkToFit="1"/>
    </xf>
    <xf numFmtId="0" fontId="0" fillId="0" borderId="36" xfId="0" applyBorder="1" applyAlignment="1">
      <alignment horizontal="center" vertical="center" wrapText="1"/>
    </xf>
    <xf numFmtId="185" fontId="0" fillId="0" borderId="7" xfId="0" applyNumberFormat="1" applyBorder="1" applyAlignment="1">
      <alignment horizontal="center" vertical="center" shrinkToFit="1"/>
    </xf>
    <xf numFmtId="185" fontId="0" fillId="0" borderId="23" xfId="0" applyNumberFormat="1" applyBorder="1" applyAlignment="1">
      <alignment horizontal="center" vertical="center" shrinkToFit="1"/>
    </xf>
    <xf numFmtId="0" fontId="0" fillId="0" borderId="25" xfId="0" applyBorder="1" applyAlignment="1">
      <alignment horizontal="center" vertical="center" wrapText="1"/>
    </xf>
    <xf numFmtId="185" fontId="0" fillId="0" borderId="13" xfId="0" applyNumberFormat="1" applyBorder="1" applyAlignment="1">
      <alignment horizontal="center" vertical="center" shrinkToFit="1"/>
    </xf>
    <xf numFmtId="0" fontId="0" fillId="0" borderId="38" xfId="0" applyBorder="1" applyAlignment="1">
      <alignment horizontal="center" vertical="center" shrinkToFit="1"/>
    </xf>
    <xf numFmtId="184" fontId="0" fillId="0" borderId="37" xfId="0" applyNumberFormat="1" applyBorder="1" applyAlignment="1">
      <alignment horizontal="center" vertical="center" shrinkToFit="1"/>
    </xf>
    <xf numFmtId="184" fontId="0" fillId="0" borderId="31" xfId="0" applyNumberFormat="1" applyBorder="1" applyAlignment="1">
      <alignment horizontal="center" vertical="center" shrinkToFit="1"/>
    </xf>
    <xf numFmtId="184" fontId="0" fillId="0" borderId="39" xfId="0" applyNumberFormat="1" applyBorder="1" applyAlignment="1">
      <alignment horizontal="center" vertical="center" shrinkToFit="1"/>
    </xf>
    <xf numFmtId="0" fontId="0" fillId="0" borderId="41" xfId="0" applyBorder="1" applyAlignment="1">
      <alignment horizontal="center" shrinkToFit="1"/>
    </xf>
    <xf numFmtId="0" fontId="0" fillId="0" borderId="32" xfId="0" applyBorder="1" applyAlignment="1">
      <alignment horizontal="center" vertical="top" wrapText="1" shrinkToFit="1"/>
    </xf>
    <xf numFmtId="0" fontId="0" fillId="0" borderId="32" xfId="0" applyBorder="1" applyAlignment="1">
      <alignment horizontal="center" vertical="top" shrinkToFit="1"/>
    </xf>
    <xf numFmtId="0" fontId="0" fillId="0" borderId="42" xfId="0" applyBorder="1" applyAlignment="1">
      <alignment horizontal="center" vertical="top" shrinkToFit="1"/>
    </xf>
    <xf numFmtId="0" fontId="0" fillId="0" borderId="0" xfId="0" applyAlignment="1">
      <alignment horizontal="right" vertical="center"/>
    </xf>
    <xf numFmtId="38" fontId="0" fillId="0" borderId="0" xfId="0" applyNumberFormat="1" applyAlignment="1">
      <alignment vertical="center"/>
    </xf>
    <xf numFmtId="0" fontId="0" fillId="0" borderId="0" xfId="0" applyAlignment="1">
      <alignment vertical="center"/>
    </xf>
    <xf numFmtId="38" fontId="15" fillId="5" borderId="14" xfId="3" applyFont="1" applyFill="1" applyBorder="1" applyAlignment="1" applyProtection="1">
      <alignment horizontal="right" vertical="center" shrinkToFit="1"/>
      <protection locked="0"/>
    </xf>
    <xf numFmtId="38" fontId="15" fillId="3" borderId="14" xfId="3" applyFont="1" applyFill="1" applyBorder="1" applyAlignment="1" applyProtection="1">
      <alignment horizontal="right" vertical="center" shrinkToFit="1"/>
      <protection locked="0"/>
    </xf>
    <xf numFmtId="38" fontId="15" fillId="5" borderId="15" xfId="3" applyFont="1" applyFill="1" applyBorder="1" applyAlignment="1" applyProtection="1">
      <alignment horizontal="right" vertical="center" shrinkToFit="1"/>
      <protection locked="0"/>
    </xf>
    <xf numFmtId="38" fontId="15" fillId="3" borderId="15" xfId="3" applyFont="1" applyFill="1" applyBorder="1" applyAlignment="1" applyProtection="1">
      <alignment horizontal="right" vertical="center" shrinkToFit="1"/>
      <protection locked="0"/>
    </xf>
    <xf numFmtId="38" fontId="15" fillId="5" borderId="16" xfId="3" applyFont="1" applyFill="1" applyBorder="1" applyAlignment="1" applyProtection="1">
      <alignment horizontal="right" vertical="center" shrinkToFit="1"/>
      <protection locked="0"/>
    </xf>
    <xf numFmtId="38" fontId="15" fillId="3" borderId="16" xfId="3" applyFont="1" applyFill="1" applyBorder="1" applyAlignment="1" applyProtection="1">
      <alignment horizontal="right" vertical="center" shrinkToFit="1"/>
      <protection locked="0"/>
    </xf>
    <xf numFmtId="0" fontId="29" fillId="2" borderId="1" xfId="5" applyFont="1" applyFill="1" applyBorder="1" applyAlignment="1">
      <alignment horizontal="center" vertical="center" wrapText="1"/>
    </xf>
    <xf numFmtId="0" fontId="30" fillId="2" borderId="1" xfId="5" applyFont="1" applyFill="1" applyBorder="1" applyAlignment="1">
      <alignment horizontal="center" vertical="center" wrapText="1"/>
    </xf>
    <xf numFmtId="0" fontId="0" fillId="0" borderId="0" xfId="0" applyAlignment="1">
      <alignment wrapText="1"/>
    </xf>
    <xf numFmtId="0" fontId="0" fillId="0" borderId="39" xfId="0" applyBorder="1" applyAlignment="1">
      <alignment horizontal="center" vertical="center" shrinkToFit="1"/>
    </xf>
    <xf numFmtId="0" fontId="0" fillId="0" borderId="37" xfId="0" applyBorder="1" applyAlignment="1">
      <alignment horizontal="center" vertical="center" shrinkToFit="1"/>
    </xf>
    <xf numFmtId="0" fontId="0" fillId="0" borderId="27" xfId="0" applyBorder="1" applyAlignment="1">
      <alignment horizontal="center" vertical="center" shrinkToFit="1"/>
    </xf>
    <xf numFmtId="0" fontId="0" fillId="0" borderId="43" xfId="0" applyBorder="1" applyAlignment="1">
      <alignment horizontal="center" vertical="center" shrinkToFit="1"/>
    </xf>
    <xf numFmtId="0" fontId="13" fillId="10" borderId="1" xfId="5" applyFont="1" applyFill="1" applyBorder="1" applyAlignment="1">
      <alignment vertical="center" shrinkToFit="1"/>
    </xf>
    <xf numFmtId="186" fontId="13" fillId="10" borderId="1" xfId="6" applyNumberFormat="1" applyFont="1" applyFill="1" applyBorder="1" applyAlignment="1">
      <alignment vertical="center" shrinkToFit="1"/>
    </xf>
    <xf numFmtId="186" fontId="13" fillId="10" borderId="1" xfId="5" applyNumberFormat="1" applyFont="1" applyFill="1" applyBorder="1" applyAlignment="1">
      <alignment vertical="center" shrinkToFit="1"/>
    </xf>
    <xf numFmtId="0" fontId="0" fillId="0" borderId="1" xfId="0" applyBorder="1" applyAlignment="1">
      <alignment shrinkToFit="1"/>
    </xf>
    <xf numFmtId="0" fontId="13" fillId="0" borderId="1" xfId="4" applyFont="1" applyBorder="1" applyAlignment="1">
      <alignment shrinkToFit="1"/>
    </xf>
    <xf numFmtId="187" fontId="13" fillId="10" borderId="1" xfId="5" applyNumberFormat="1" applyFont="1" applyFill="1" applyBorder="1" applyAlignment="1">
      <alignment vertical="center" shrinkToFit="1"/>
    </xf>
    <xf numFmtId="187" fontId="0" fillId="0" borderId="1" xfId="0" applyNumberFormat="1" applyBorder="1" applyAlignment="1">
      <alignment shrinkToFit="1"/>
    </xf>
    <xf numFmtId="187" fontId="13" fillId="0" borderId="1" xfId="4" applyNumberFormat="1" applyFont="1" applyBorder="1" applyAlignment="1">
      <alignment shrinkToFit="1"/>
    </xf>
    <xf numFmtId="188" fontId="0" fillId="0" borderId="1" xfId="0" applyNumberFormat="1" applyBorder="1" applyAlignment="1">
      <alignment shrinkToFit="1"/>
    </xf>
    <xf numFmtId="178" fontId="13" fillId="10" borderId="1" xfId="5" applyNumberFormat="1" applyFont="1" applyFill="1" applyBorder="1" applyAlignment="1">
      <alignment vertical="center" shrinkToFit="1"/>
    </xf>
    <xf numFmtId="178" fontId="13" fillId="0" borderId="1" xfId="4" applyNumberFormat="1" applyFont="1" applyBorder="1" applyAlignment="1">
      <alignment shrinkToFit="1"/>
    </xf>
    <xf numFmtId="0" fontId="7" fillId="0" borderId="0" xfId="0" applyFont="1" applyAlignment="1">
      <alignment horizontal="left" indent="1"/>
    </xf>
    <xf numFmtId="0" fontId="0" fillId="0" borderId="0" xfId="0" applyAlignment="1">
      <alignment horizontal="left" indent="1"/>
    </xf>
    <xf numFmtId="0" fontId="27" fillId="0" borderId="0" xfId="0" applyFont="1" applyAlignment="1">
      <alignment horizontal="left"/>
    </xf>
    <xf numFmtId="0" fontId="0" fillId="0" borderId="7" xfId="0"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7" xfId="0" applyBorder="1"/>
    <xf numFmtId="0" fontId="0" fillId="0" borderId="10" xfId="0" applyBorder="1"/>
    <xf numFmtId="0" fontId="0" fillId="0" borderId="13" xfId="0" applyBorder="1"/>
    <xf numFmtId="0" fontId="0" fillId="0" borderId="9" xfId="0" applyBorder="1" applyAlignment="1">
      <alignment horizontal="left" indent="1"/>
    </xf>
    <xf numFmtId="0" fontId="0" fillId="0" borderId="9" xfId="0" applyBorder="1" applyAlignment="1">
      <alignment horizontal="left" indent="2"/>
    </xf>
    <xf numFmtId="0" fontId="33" fillId="0" borderId="0" xfId="0" applyFont="1" applyAlignment="1">
      <alignment vertical="center"/>
    </xf>
    <xf numFmtId="0" fontId="21" fillId="0" borderId="1" xfId="0" applyFont="1" applyBorder="1" applyAlignment="1">
      <alignment vertical="top" wrapText="1"/>
    </xf>
    <xf numFmtId="188" fontId="0" fillId="0" borderId="7" xfId="0" applyNumberFormat="1" applyBorder="1" applyAlignment="1">
      <alignment shrinkToFit="1"/>
    </xf>
    <xf numFmtId="188" fontId="0" fillId="0" borderId="44" xfId="0" applyNumberFormat="1" applyBorder="1"/>
    <xf numFmtId="0" fontId="34" fillId="0" borderId="0" xfId="0" applyFont="1" applyAlignment="1">
      <alignment horizontal="justify" vertical="center"/>
    </xf>
    <xf numFmtId="0" fontId="15" fillId="7" borderId="1" xfId="2" applyFont="1" applyFill="1" applyBorder="1" applyAlignment="1">
      <alignment horizontal="right" vertical="center"/>
    </xf>
    <xf numFmtId="38" fontId="23" fillId="0" borderId="1" xfId="0" applyNumberFormat="1" applyFont="1" applyBorder="1" applyAlignment="1">
      <alignment horizontal="right"/>
    </xf>
    <xf numFmtId="38" fontId="15" fillId="9" borderId="1" xfId="2" applyNumberFormat="1" applyFont="1" applyFill="1" applyBorder="1" applyAlignment="1">
      <alignment horizontal="right" vertical="center"/>
    </xf>
    <xf numFmtId="189" fontId="15" fillId="3" borderId="1" xfId="3" applyNumberFormat="1" applyFont="1" applyFill="1" applyBorder="1" applyAlignment="1">
      <alignment horizontal="right" vertical="center" shrinkToFit="1"/>
    </xf>
    <xf numFmtId="189" fontId="15" fillId="3" borderId="7" xfId="3" applyNumberFormat="1" applyFont="1" applyFill="1" applyBorder="1" applyAlignment="1">
      <alignment horizontal="right" vertical="center" shrinkToFit="1"/>
    </xf>
    <xf numFmtId="189" fontId="15" fillId="3" borderId="19" xfId="1" applyNumberFormat="1" applyFont="1" applyFill="1" applyBorder="1" applyAlignment="1">
      <alignment vertical="center"/>
    </xf>
    <xf numFmtId="189" fontId="15" fillId="3" borderId="19" xfId="2" applyNumberFormat="1" applyFont="1" applyFill="1" applyBorder="1">
      <alignment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15" fillId="0" borderId="5" xfId="2" applyFont="1" applyBorder="1" applyAlignment="1">
      <alignment horizontal="center" vertical="top" wrapText="1"/>
    </xf>
    <xf numFmtId="0" fontId="15" fillId="0" borderId="6" xfId="2" applyFont="1" applyBorder="1" applyAlignment="1">
      <alignment horizontal="center" vertical="top"/>
    </xf>
    <xf numFmtId="0" fontId="15" fillId="0" borderId="8" xfId="2" applyFont="1" applyBorder="1" applyAlignment="1">
      <alignment horizontal="center" vertical="top"/>
    </xf>
    <xf numFmtId="0" fontId="15" fillId="0" borderId="9" xfId="2" applyFont="1" applyBorder="1" applyAlignment="1">
      <alignment horizontal="center" vertical="top"/>
    </xf>
    <xf numFmtId="0" fontId="15" fillId="0" borderId="11" xfId="2" applyFont="1" applyBorder="1" applyAlignment="1">
      <alignment horizontal="center" vertical="top"/>
    </xf>
    <xf numFmtId="0" fontId="15" fillId="0" borderId="12" xfId="2" applyFont="1" applyBorder="1" applyAlignment="1">
      <alignment horizontal="center" vertical="top"/>
    </xf>
    <xf numFmtId="0" fontId="15" fillId="0" borderId="2" xfId="2" applyFont="1" applyBorder="1" applyAlignment="1">
      <alignment horizontal="center" vertical="center" shrinkToFit="1"/>
    </xf>
    <xf numFmtId="0" fontId="15" fillId="0" borderId="3" xfId="2" applyFont="1" applyBorder="1" applyAlignment="1">
      <alignment horizontal="center" vertical="center" shrinkToFit="1"/>
    </xf>
    <xf numFmtId="0" fontId="15" fillId="0" borderId="4" xfId="2" applyFont="1" applyBorder="1" applyAlignment="1">
      <alignment horizontal="center" vertical="center" shrinkToFit="1"/>
    </xf>
    <xf numFmtId="0" fontId="15" fillId="0" borderId="7" xfId="2" applyFont="1" applyBorder="1" applyAlignment="1">
      <alignment horizontal="center" vertical="center" wrapText="1" shrinkToFit="1"/>
    </xf>
    <xf numFmtId="0" fontId="15" fillId="0" borderId="10" xfId="2" applyFont="1" applyBorder="1" applyAlignment="1">
      <alignment horizontal="center" vertical="center" shrinkToFit="1"/>
    </xf>
    <xf numFmtId="0" fontId="15" fillId="0" borderId="13" xfId="2" applyFont="1" applyBorder="1" applyAlignment="1">
      <alignment horizontal="center" vertical="center" shrinkToFit="1"/>
    </xf>
    <xf numFmtId="0" fontId="15" fillId="0" borderId="7" xfId="2" applyFont="1" applyBorder="1" applyAlignment="1">
      <alignment horizontal="center" vertical="center" wrapText="1"/>
    </xf>
    <xf numFmtId="0" fontId="15" fillId="0" borderId="10" xfId="2" applyFont="1" applyBorder="1" applyAlignment="1">
      <alignment horizontal="center" vertical="center" wrapText="1"/>
    </xf>
    <xf numFmtId="0" fontId="15" fillId="0" borderId="13" xfId="2" applyFont="1" applyBorder="1" applyAlignment="1">
      <alignment horizontal="center" vertical="center" wrapText="1"/>
    </xf>
    <xf numFmtId="0" fontId="8" fillId="0" borderId="7" xfId="2" applyBorder="1" applyAlignment="1">
      <alignment horizontal="center" vertical="center" wrapText="1"/>
    </xf>
    <xf numFmtId="0" fontId="8" fillId="0" borderId="13" xfId="2" applyBorder="1" applyAlignment="1">
      <alignment horizontal="center" vertical="center" wrapText="1"/>
    </xf>
    <xf numFmtId="0" fontId="8" fillId="6" borderId="7" xfId="2" applyFill="1" applyBorder="1" applyAlignment="1">
      <alignment horizontal="center" vertical="center" wrapText="1"/>
    </xf>
    <xf numFmtId="0" fontId="8" fillId="6" borderId="13" xfId="2" applyFill="1" applyBorder="1" applyAlignment="1">
      <alignment horizontal="center" vertical="center" wrapText="1"/>
    </xf>
    <xf numFmtId="0" fontId="8" fillId="6" borderId="7" xfId="2" applyFill="1" applyBorder="1" applyAlignment="1" applyProtection="1">
      <alignment horizontal="center" vertical="center" wrapText="1"/>
      <protection locked="0"/>
    </xf>
    <xf numFmtId="0" fontId="8" fillId="6" borderId="13" xfId="2" applyFill="1" applyBorder="1" applyAlignment="1" applyProtection="1">
      <alignment horizontal="center" vertical="center" wrapText="1"/>
      <protection locked="0"/>
    </xf>
    <xf numFmtId="0" fontId="8" fillId="0" borderId="2" xfId="2" applyBorder="1" applyAlignment="1">
      <alignment horizontal="center" vertical="center"/>
    </xf>
    <xf numFmtId="0" fontId="8" fillId="0" borderId="3" xfId="2" applyBorder="1" applyAlignment="1">
      <alignment horizontal="center" vertical="center"/>
    </xf>
    <xf numFmtId="0" fontId="8" fillId="0" borderId="4" xfId="2" applyBorder="1" applyAlignment="1">
      <alignment horizontal="center" vertical="center"/>
    </xf>
    <xf numFmtId="38" fontId="14" fillId="3" borderId="20" xfId="0" applyNumberFormat="1" applyFont="1" applyFill="1" applyBorder="1" applyAlignment="1">
      <alignment horizontal="center"/>
    </xf>
    <xf numFmtId="0" fontId="14" fillId="3" borderId="20" xfId="0" applyFont="1" applyFill="1" applyBorder="1" applyAlignment="1">
      <alignment horizontal="center"/>
    </xf>
    <xf numFmtId="0" fontId="15" fillId="0" borderId="2" xfId="2" applyFont="1" applyBorder="1" applyAlignment="1">
      <alignment horizontal="center" vertical="center"/>
    </xf>
    <xf numFmtId="0" fontId="15" fillId="0" borderId="3" xfId="2" applyFont="1" applyBorder="1" applyAlignment="1">
      <alignment horizontal="center" vertical="center"/>
    </xf>
    <xf numFmtId="0" fontId="15" fillId="0" borderId="17" xfId="2" applyFont="1" applyBorder="1" applyAlignment="1">
      <alignment horizontal="center" vertical="center"/>
    </xf>
    <xf numFmtId="0" fontId="15" fillId="0" borderId="18" xfId="2" applyFont="1" applyBorder="1" applyAlignment="1">
      <alignment horizontal="center" vertical="center"/>
    </xf>
    <xf numFmtId="0" fontId="14" fillId="0" borderId="0" xfId="0" applyFont="1" applyAlignment="1">
      <alignment horizontal="right" vertical="center"/>
    </xf>
    <xf numFmtId="0" fontId="34" fillId="0" borderId="0" xfId="0" applyFont="1" applyAlignment="1">
      <alignment horizontal="left" vertical="center"/>
    </xf>
    <xf numFmtId="0" fontId="0" fillId="0" borderId="2" xfId="0" applyBorder="1" applyAlignment="1">
      <alignment horizontal="right"/>
    </xf>
    <xf numFmtId="0" fontId="0" fillId="0" borderId="3" xfId="0" applyBorder="1" applyAlignment="1">
      <alignment horizontal="right"/>
    </xf>
    <xf numFmtId="0" fontId="0" fillId="0" borderId="0" xfId="0" applyAlignment="1">
      <alignment horizontal="center"/>
    </xf>
    <xf numFmtId="176" fontId="7" fillId="0" borderId="0" xfId="0" applyNumberFormat="1" applyFont="1" applyAlignment="1">
      <alignment horizontal="left"/>
    </xf>
    <xf numFmtId="177" fontId="0" fillId="0" borderId="3" xfId="0" applyNumberFormat="1" applyBorder="1" applyAlignment="1">
      <alignment horizontal="center"/>
    </xf>
    <xf numFmtId="177" fontId="0" fillId="0" borderId="4" xfId="0" applyNumberFormat="1" applyBorder="1" applyAlignment="1">
      <alignment horizontal="center"/>
    </xf>
    <xf numFmtId="0" fontId="0" fillId="0" borderId="3" xfId="0" applyBorder="1" applyAlignment="1">
      <alignment horizontal="center"/>
    </xf>
    <xf numFmtId="178" fontId="0" fillId="0" borderId="3" xfId="0" applyNumberFormat="1" applyBorder="1" applyAlignment="1">
      <alignment horizontal="center"/>
    </xf>
    <xf numFmtId="0" fontId="0" fillId="0" borderId="4" xfId="0" applyBorder="1" applyAlignment="1">
      <alignment horizontal="center"/>
    </xf>
    <xf numFmtId="0" fontId="0" fillId="0" borderId="5" xfId="0" applyBorder="1" applyAlignment="1">
      <alignment horizontal="left" vertical="top" wrapText="1"/>
    </xf>
    <xf numFmtId="0" fontId="0" fillId="0" borderId="21" xfId="0" applyBorder="1" applyAlignment="1">
      <alignment horizontal="left" vertical="top"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11" xfId="0" applyBorder="1" applyAlignment="1">
      <alignment horizontal="left" vertical="top" wrapText="1"/>
    </xf>
    <xf numFmtId="0" fontId="0" fillId="0" borderId="20"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wrapText="1"/>
    </xf>
    <xf numFmtId="0" fontId="0" fillId="0" borderId="33" xfId="0" applyBorder="1" applyAlignment="1">
      <alignment horizontal="center" vertical="center"/>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40"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left" wrapText="1"/>
    </xf>
    <xf numFmtId="0" fontId="0" fillId="0" borderId="7" xfId="0" applyBorder="1" applyAlignment="1">
      <alignment horizontal="left" wrapText="1"/>
    </xf>
    <xf numFmtId="0" fontId="0" fillId="0" borderId="34" xfId="0" applyBorder="1" applyAlignment="1">
      <alignment horizontal="center"/>
    </xf>
    <xf numFmtId="0" fontId="0" fillId="0" borderId="28" xfId="0" applyBorder="1" applyAlignment="1">
      <alignment horizontal="center"/>
    </xf>
    <xf numFmtId="0" fontId="0" fillId="0" borderId="30" xfId="0" applyBorder="1" applyAlignment="1">
      <alignment horizontal="left" wrapText="1"/>
    </xf>
    <xf numFmtId="0" fontId="29" fillId="2" borderId="1" xfId="5" applyFont="1" applyFill="1" applyBorder="1" applyAlignment="1">
      <alignment horizontal="center" vertical="center" wrapText="1"/>
    </xf>
    <xf numFmtId="0" fontId="29" fillId="2" borderId="2" xfId="5" applyFont="1" applyFill="1" applyBorder="1" applyAlignment="1">
      <alignment horizontal="center" vertical="center" wrapText="1"/>
    </xf>
    <xf numFmtId="0" fontId="29" fillId="2" borderId="4" xfId="5"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cellXfs>
  <cellStyles count="7">
    <cellStyle name="桁区切り" xfId="1" builtinId="6"/>
    <cellStyle name="桁区切り 2" xfId="3" xr:uid="{B4DB94F3-C103-4A3C-B38A-5B987F6229F0}"/>
    <cellStyle name="桁区切り 3" xfId="6" xr:uid="{0EC22E48-D384-48D5-8514-CD7D726A5712}"/>
    <cellStyle name="標準" xfId="0" builtinId="0"/>
    <cellStyle name="標準 2" xfId="2" xr:uid="{06CA430E-7E07-46FC-B14F-31CD139F6B05}"/>
    <cellStyle name="標準 3" xfId="4" xr:uid="{77051193-A139-43B8-A6CA-B7E766FCC17B}"/>
    <cellStyle name="標準 3 3" xfId="5" xr:uid="{50B4EABD-E0D5-4BC8-A6E0-CAD733208054}"/>
  </cellStyles>
  <dxfs count="2">
    <dxf>
      <font>
        <color theme="0" tint="-0.14996795556505021"/>
      </font>
    </dxf>
    <dxf>
      <border>
        <top style="hair">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1"/>
          <c:tx>
            <c:strRef>
              <c:f>'3_入力用'!$C$33</c:f>
              <c:strCache>
                <c:ptCount val="1"/>
                <c:pt idx="0">
                  <c:v>電気</c:v>
                </c:pt>
              </c:strCache>
            </c:strRef>
          </c:tx>
          <c:spPr>
            <a:solidFill>
              <a:schemeClr val="accent2"/>
            </a:solidFill>
            <a:ln>
              <a:noFill/>
            </a:ln>
            <a:effectLst/>
          </c:spPr>
          <c:invertIfNegative val="0"/>
          <c:cat>
            <c:strRef>
              <c:f>'3_入力用'!$B$34:$B$45</c:f>
              <c:strCache>
                <c:ptCount val="1"/>
                <c:pt idx="0">
                  <c:v>0</c:v>
                </c:pt>
              </c:strCache>
            </c:strRef>
          </c:cat>
          <c:val>
            <c:numRef>
              <c:f>'3_入力用'!$C$34:$C$45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146-4E5A-A2E6-C6A4D152F58E}"/>
            </c:ext>
          </c:extLst>
        </c:ser>
        <c:ser>
          <c:idx val="2"/>
          <c:order val="2"/>
          <c:tx>
            <c:strRef>
              <c:f>'3_入力用'!$D$33</c:f>
              <c:strCache>
                <c:ptCount val="1"/>
                <c:pt idx="0">
                  <c:v>#N/A</c:v>
                </c:pt>
              </c:strCache>
            </c:strRef>
          </c:tx>
          <c:spPr>
            <a:solidFill>
              <a:schemeClr val="accent3"/>
            </a:solidFill>
            <a:ln>
              <a:noFill/>
            </a:ln>
            <a:effectLst/>
          </c:spPr>
          <c:invertIfNegative val="0"/>
          <c:cat>
            <c:strRef>
              <c:f>'3_入力用'!$B$34:$B$45</c:f>
              <c:strCache>
                <c:ptCount val="1"/>
                <c:pt idx="0">
                  <c:v>0</c:v>
                </c:pt>
              </c:strCache>
            </c:strRef>
          </c:cat>
          <c:val>
            <c:numRef>
              <c:f>'3_入力用'!$D$34:$D$45</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extLst>
            <c:ext xmlns:c16="http://schemas.microsoft.com/office/drawing/2014/chart" uri="{C3380CC4-5D6E-409C-BE32-E72D297353CC}">
              <c16:uniqueId val="{00000002-9146-4E5A-A2E6-C6A4D152F58E}"/>
            </c:ext>
          </c:extLst>
        </c:ser>
        <c:ser>
          <c:idx val="3"/>
          <c:order val="3"/>
          <c:tx>
            <c:strRef>
              <c:f>'3_入力用'!$E$33</c:f>
              <c:strCache>
                <c:ptCount val="1"/>
                <c:pt idx="0">
                  <c:v>0</c:v>
                </c:pt>
              </c:strCache>
            </c:strRef>
          </c:tx>
          <c:spPr>
            <a:solidFill>
              <a:schemeClr val="accent4"/>
            </a:solidFill>
            <a:ln>
              <a:noFill/>
            </a:ln>
            <a:effectLst/>
          </c:spPr>
          <c:invertIfNegative val="0"/>
          <c:cat>
            <c:strRef>
              <c:f>'3_入力用'!$B$34:$B$45</c:f>
              <c:strCache>
                <c:ptCount val="1"/>
                <c:pt idx="0">
                  <c:v>0</c:v>
                </c:pt>
              </c:strCache>
            </c:strRef>
          </c:cat>
          <c:val>
            <c:numRef>
              <c:f>'3_入力用'!$E$34:$E$45</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extLst>
            <c:ext xmlns:c16="http://schemas.microsoft.com/office/drawing/2014/chart" uri="{C3380CC4-5D6E-409C-BE32-E72D297353CC}">
              <c16:uniqueId val="{00000003-9146-4E5A-A2E6-C6A4D152F58E}"/>
            </c:ext>
          </c:extLst>
        </c:ser>
        <c:ser>
          <c:idx val="4"/>
          <c:order val="4"/>
          <c:tx>
            <c:strRef>
              <c:f>'3_入力用'!$F$33</c:f>
              <c:strCache>
                <c:ptCount val="1"/>
                <c:pt idx="0">
                  <c:v>0</c:v>
                </c:pt>
              </c:strCache>
            </c:strRef>
          </c:tx>
          <c:spPr>
            <a:solidFill>
              <a:schemeClr val="accent5"/>
            </a:solidFill>
            <a:ln>
              <a:noFill/>
            </a:ln>
            <a:effectLst/>
          </c:spPr>
          <c:invertIfNegative val="0"/>
          <c:cat>
            <c:strRef>
              <c:f>'3_入力用'!$B$34:$B$45</c:f>
              <c:strCache>
                <c:ptCount val="1"/>
                <c:pt idx="0">
                  <c:v>0</c:v>
                </c:pt>
              </c:strCache>
            </c:strRef>
          </c:cat>
          <c:val>
            <c:numRef>
              <c:f>'3_入力用'!$F$34:$F$45</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extLst>
            <c:ext xmlns:c16="http://schemas.microsoft.com/office/drawing/2014/chart" uri="{C3380CC4-5D6E-409C-BE32-E72D297353CC}">
              <c16:uniqueId val="{00000004-9146-4E5A-A2E6-C6A4D152F58E}"/>
            </c:ext>
          </c:extLst>
        </c:ser>
        <c:ser>
          <c:idx val="5"/>
          <c:order val="5"/>
          <c:tx>
            <c:strRef>
              <c:f>'3_入力用'!$G$33</c:f>
              <c:strCache>
                <c:ptCount val="1"/>
                <c:pt idx="0">
                  <c:v>0</c:v>
                </c:pt>
              </c:strCache>
            </c:strRef>
          </c:tx>
          <c:spPr>
            <a:solidFill>
              <a:schemeClr val="accent6"/>
            </a:solidFill>
            <a:ln>
              <a:noFill/>
            </a:ln>
            <a:effectLst/>
          </c:spPr>
          <c:invertIfNegative val="0"/>
          <c:cat>
            <c:strRef>
              <c:f>'3_入力用'!$B$34:$B$45</c:f>
              <c:strCache>
                <c:ptCount val="1"/>
                <c:pt idx="0">
                  <c:v>0</c:v>
                </c:pt>
              </c:strCache>
            </c:strRef>
          </c:cat>
          <c:val>
            <c:numRef>
              <c:f>'3_入力用'!$G$34:$G$45</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extLst>
            <c:ext xmlns:c16="http://schemas.microsoft.com/office/drawing/2014/chart" uri="{C3380CC4-5D6E-409C-BE32-E72D297353CC}">
              <c16:uniqueId val="{00000005-9146-4E5A-A2E6-C6A4D152F58E}"/>
            </c:ext>
          </c:extLst>
        </c:ser>
        <c:dLbls>
          <c:showLegendKey val="0"/>
          <c:showVal val="0"/>
          <c:showCatName val="0"/>
          <c:showSerName val="0"/>
          <c:showPercent val="0"/>
          <c:showBubbleSize val="0"/>
        </c:dLbls>
        <c:gapWidth val="150"/>
        <c:overlap val="100"/>
        <c:axId val="562984888"/>
        <c:axId val="562977328"/>
        <c:extLst>
          <c:ext xmlns:c15="http://schemas.microsoft.com/office/drawing/2012/chart" uri="{02D57815-91ED-43cb-92C2-25804820EDAC}">
            <c15:filteredBarSeries>
              <c15:ser>
                <c:idx val="0"/>
                <c:order val="0"/>
                <c:tx>
                  <c:strRef>
                    <c:extLst>
                      <c:ext uri="{02D57815-91ED-43cb-92C2-25804820EDAC}">
                        <c15:formulaRef>
                          <c15:sqref>'3_入力用'!$B$33</c15:sqref>
                        </c15:formulaRef>
                      </c:ext>
                    </c:extLst>
                    <c:strCache>
                      <c:ptCount val="1"/>
                      <c:pt idx="0">
                        <c:v>月</c:v>
                      </c:pt>
                    </c:strCache>
                  </c:strRef>
                </c:tx>
                <c:spPr>
                  <a:solidFill>
                    <a:schemeClr val="accent1"/>
                  </a:solidFill>
                  <a:ln>
                    <a:noFill/>
                  </a:ln>
                  <a:effectLst/>
                </c:spPr>
                <c:invertIfNegative val="0"/>
                <c:cat>
                  <c:strRef>
                    <c:extLst>
                      <c:ext uri="{02D57815-91ED-43cb-92C2-25804820EDAC}">
                        <c15:formulaRef>
                          <c15:sqref>'3_入力用'!$B$34:$B$45</c15:sqref>
                        </c15:formulaRef>
                      </c:ext>
                    </c:extLst>
                    <c:strCache>
                      <c:ptCount val="1"/>
                      <c:pt idx="0">
                        <c:v>0</c:v>
                      </c:pt>
                    </c:strCache>
                  </c:strRef>
                </c:cat>
                <c:val>
                  <c:numRef>
                    <c:extLst>
                      <c:ext uri="{02D57815-91ED-43cb-92C2-25804820EDAC}">
                        <c15:formulaRef>
                          <c15:sqref>'3_入力用'!$B$34:$B$45</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146-4E5A-A2E6-C6A4D152F58E}"/>
                  </c:ext>
                </c:extLst>
              </c15:ser>
            </c15:filteredBarSeries>
          </c:ext>
        </c:extLst>
      </c:barChart>
      <c:catAx>
        <c:axId val="5629848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2977328"/>
        <c:crosses val="autoZero"/>
        <c:auto val="1"/>
        <c:lblAlgn val="ctr"/>
        <c:lblOffset val="100"/>
        <c:noMultiLvlLbl val="0"/>
      </c:catAx>
      <c:valAx>
        <c:axId val="562977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2984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F7D-4D43-86B5-9EA4D066552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F7D-4D43-86B5-9EA4D066552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F7D-4D43-86B5-9EA4D066552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F7D-4D43-86B5-9EA4D066552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F7D-4D43-86B5-9EA4D0665521}"/>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dLblPos val="outEnd"/>
            <c:showLegendKey val="0"/>
            <c:showVal val="1"/>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'3_入力用'!$C$33:$G$33</c:f>
              <c:strCache>
                <c:ptCount val="5"/>
                <c:pt idx="0">
                  <c:v>電気</c:v>
                </c:pt>
                <c:pt idx="1">
                  <c:v>#N/A</c:v>
                </c:pt>
                <c:pt idx="2">
                  <c:v>0</c:v>
                </c:pt>
                <c:pt idx="3">
                  <c:v>0</c:v>
                </c:pt>
                <c:pt idx="4">
                  <c:v>0</c:v>
                </c:pt>
              </c:strCache>
            </c:strRef>
          </c:cat>
          <c:val>
            <c:numRef>
              <c:f>'3_入力用'!$C$46:$G$46</c:f>
              <c:numCache>
                <c:formatCode>#,###"GJ"</c:formatCode>
                <c:ptCount val="5"/>
                <c:pt idx="0">
                  <c:v>0</c:v>
                </c:pt>
                <c:pt idx="1">
                  <c:v>#N/A</c:v>
                </c:pt>
                <c:pt idx="2">
                  <c:v>#N/A</c:v>
                </c:pt>
                <c:pt idx="3">
                  <c:v>#N/A</c:v>
                </c:pt>
                <c:pt idx="4">
                  <c:v>#N/A</c:v>
                </c:pt>
              </c:numCache>
            </c:numRef>
          </c:val>
          <c:extLst>
            <c:ext xmlns:c16="http://schemas.microsoft.com/office/drawing/2014/chart" uri="{C3380CC4-5D6E-409C-BE32-E72D297353CC}">
              <c16:uniqueId val="{0000000A-9F7D-4D43-86B5-9EA4D0665521}"/>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E44-4BE3-ACA2-4A6A2D54776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E44-4BE3-ACA2-4A6A2D54776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E44-4BE3-ACA2-4A6A2D54776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E44-4BE3-ACA2-4A6A2D54776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E44-4BE3-ACA2-4A6A2D54776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E44-4BE3-ACA2-4A6A2D54776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'3_入力用'!$P$9:$P$14</c:f>
              <c:strCache>
                <c:ptCount val="6"/>
                <c:pt idx="0">
                  <c:v>あ</c:v>
                </c:pt>
                <c:pt idx="1">
                  <c:v>い</c:v>
                </c:pt>
                <c:pt idx="2">
                  <c:v>う</c:v>
                </c:pt>
                <c:pt idx="3">
                  <c:v>え</c:v>
                </c:pt>
                <c:pt idx="4">
                  <c:v>お</c:v>
                </c:pt>
                <c:pt idx="5">
                  <c:v>その他</c:v>
                </c:pt>
              </c:strCache>
            </c:strRef>
          </c:cat>
          <c:val>
            <c:numRef>
              <c:f>'3_入力用'!$Q$9:$Q$14</c:f>
              <c:numCache>
                <c:formatCode>General</c:formatCode>
                <c:ptCount val="6"/>
                <c:pt idx="5" formatCode="#,##0_);[Red]\(#,##0\)">
                  <c:v>0</c:v>
                </c:pt>
              </c:numCache>
            </c:numRef>
          </c:val>
          <c:extLst>
            <c:ext xmlns:c16="http://schemas.microsoft.com/office/drawing/2014/chart" uri="{C3380CC4-5D6E-409C-BE32-E72D297353CC}">
              <c16:uniqueId val="{0000000E-5E44-4BE3-ACA2-4A6A2D54776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xdr:row>
          <xdr:rowOff>0</xdr:rowOff>
        </xdr:from>
        <xdr:to>
          <xdr:col>1</xdr:col>
          <xdr:colOff>266700</xdr:colOff>
          <xdr:row>1</xdr:row>
          <xdr:rowOff>247650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xdr:row>
          <xdr:rowOff>0</xdr:rowOff>
        </xdr:from>
        <xdr:to>
          <xdr:col>1</xdr:col>
          <xdr:colOff>266700</xdr:colOff>
          <xdr:row>3</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xdr:row>
          <xdr:rowOff>0</xdr:rowOff>
        </xdr:from>
        <xdr:to>
          <xdr:col>14</xdr:col>
          <xdr:colOff>38100</xdr:colOff>
          <xdr:row>1</xdr:row>
          <xdr:rowOff>247650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xdr:row>
          <xdr:rowOff>0</xdr:rowOff>
        </xdr:from>
        <xdr:to>
          <xdr:col>14</xdr:col>
          <xdr:colOff>266700</xdr:colOff>
          <xdr:row>4</xdr:row>
          <xdr:rowOff>19050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xdr:row>
          <xdr:rowOff>0</xdr:rowOff>
        </xdr:from>
        <xdr:to>
          <xdr:col>14</xdr:col>
          <xdr:colOff>266700</xdr:colOff>
          <xdr:row>4</xdr:row>
          <xdr:rowOff>19050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1028700</xdr:colOff>
      <xdr:row>10</xdr:row>
      <xdr:rowOff>57150</xdr:rowOff>
    </xdr:from>
    <xdr:to>
      <xdr:col>1</xdr:col>
      <xdr:colOff>3800475</xdr:colOff>
      <xdr:row>22</xdr:row>
      <xdr:rowOff>76200</xdr:rowOff>
    </xdr:to>
    <xdr:pic>
      <xdr:nvPicPr>
        <xdr:cNvPr id="2" name="図 1" descr="カラー">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2819400"/>
          <a:ext cx="2771775" cy="287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2</xdr:col>
          <xdr:colOff>38100</xdr:colOff>
          <xdr:row>4</xdr:row>
          <xdr:rowOff>9525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0</xdr:colOff>
          <xdr:row>4</xdr:row>
          <xdr:rowOff>0</xdr:rowOff>
        </xdr:from>
        <xdr:to>
          <xdr:col>25</xdr:col>
          <xdr:colOff>38100</xdr:colOff>
          <xdr:row>5</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5</xdr:row>
          <xdr:rowOff>0</xdr:rowOff>
        </xdr:from>
        <xdr:to>
          <xdr:col>3</xdr:col>
          <xdr:colOff>9525</xdr:colOff>
          <xdr:row>6</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40439</xdr:colOff>
      <xdr:row>5</xdr:row>
      <xdr:rowOff>24849</xdr:rowOff>
    </xdr:from>
    <xdr:to>
      <xdr:col>14</xdr:col>
      <xdr:colOff>124240</xdr:colOff>
      <xdr:row>13</xdr:row>
      <xdr:rowOff>248479</xdr:rowOff>
    </xdr:to>
    <xdr:graphicFrame macro="">
      <xdr:nvGraphicFramePr>
        <xdr:cNvPr id="2" name="グラフ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43962</xdr:colOff>
      <xdr:row>16</xdr:row>
      <xdr:rowOff>24431</xdr:rowOff>
    </xdr:from>
    <xdr:to>
      <xdr:col>14</xdr:col>
      <xdr:colOff>130630</xdr:colOff>
      <xdr:row>25</xdr:row>
      <xdr:rowOff>7327</xdr:rowOff>
    </xdr:to>
    <xdr:graphicFrame macro="">
      <xdr:nvGraphicFramePr>
        <xdr:cNvPr id="3" name="グラフ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51393</xdr:colOff>
      <xdr:row>27</xdr:row>
      <xdr:rowOff>1980</xdr:rowOff>
    </xdr:from>
    <xdr:to>
      <xdr:col>14</xdr:col>
      <xdr:colOff>137948</xdr:colOff>
      <xdr:row>35</xdr:row>
      <xdr:rowOff>177360</xdr:rowOff>
    </xdr:to>
    <xdr:graphicFrame macro="">
      <xdr:nvGraphicFramePr>
        <xdr:cNvPr id="5" name="グラフ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9525</xdr:colOff>
          <xdr:row>5</xdr:row>
          <xdr:rowOff>247650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0</xdr:col>
          <xdr:colOff>9525</xdr:colOff>
          <xdr:row>15</xdr:row>
          <xdr:rowOff>247650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6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4</xdr:row>
          <xdr:rowOff>0</xdr:rowOff>
        </xdr:from>
        <xdr:to>
          <xdr:col>8</xdr:col>
          <xdr:colOff>9525</xdr:colOff>
          <xdr:row>4</xdr:row>
          <xdr:rowOff>247650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7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9525</xdr:colOff>
          <xdr:row>4</xdr:row>
          <xdr:rowOff>247650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7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xdr:row>
          <xdr:rowOff>0</xdr:rowOff>
        </xdr:from>
        <xdr:to>
          <xdr:col>14</xdr:col>
          <xdr:colOff>9525</xdr:colOff>
          <xdr:row>4</xdr:row>
          <xdr:rowOff>247650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7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nishizawa/Desktop/shindan_factory_v22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udit-sv01\audit\04&#35036;&#21161;&#20107;&#26989;\52.&#24037;&#22580;&#12539;&#12499;&#12523;&#20107;&#26989;\R04&#24180;&#24230;\R04%20&#35386;&#26029;&#30003;&#36796;&#26360;\&#12304;&#20316;&#26989;&#20013;&#12305;shindan_building_v2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 val="資料"/>
    </sheetNames>
    <sheetDataSet>
      <sheetData sheetId="0" refreshError="1"/>
      <sheetData sheetId="1">
        <row r="7">
          <cell r="AX7" t="str">
            <v>原油（除コンデンセート）</v>
          </cell>
        </row>
        <row r="8">
          <cell r="AX8" t="str">
            <v>原油（うちコンデンセート)</v>
          </cell>
        </row>
        <row r="10">
          <cell r="AX10" t="str">
            <v>揮発油(ガソリン)</v>
          </cell>
        </row>
        <row r="11">
          <cell r="AX11" t="str">
            <v>ナフサ</v>
          </cell>
        </row>
        <row r="12">
          <cell r="AX12" t="str">
            <v>ジェット燃料油</v>
          </cell>
        </row>
        <row r="13">
          <cell r="AX13" t="str">
            <v>灯油</v>
          </cell>
        </row>
        <row r="14">
          <cell r="AX14" t="str">
            <v>軽油</v>
          </cell>
        </row>
        <row r="15">
          <cell r="AX15" t="str">
            <v>A重油</v>
          </cell>
        </row>
        <row r="16">
          <cell r="AX16" t="str">
            <v>B重油</v>
          </cell>
        </row>
        <row r="17">
          <cell r="AX17" t="str">
            <v>C重油</v>
          </cell>
        </row>
        <row r="18">
          <cell r="AX18" t="str">
            <v>石油アスファルト</v>
          </cell>
        </row>
        <row r="19">
          <cell r="AX19" t="str">
            <v>石油コークス</v>
          </cell>
        </row>
        <row r="20">
          <cell r="AX20" t="str">
            <v>石油系炭化水素ガス</v>
          </cell>
        </row>
        <row r="21">
          <cell r="AX21" t="str">
            <v>LNG（液化天然ガス)</v>
          </cell>
        </row>
        <row r="22">
          <cell r="AX22" t="str">
            <v>天然ガス（LNGを除く)</v>
          </cell>
        </row>
        <row r="23">
          <cell r="AX23" t="str">
            <v>原料炭</v>
          </cell>
        </row>
        <row r="24">
          <cell r="AX24" t="str">
            <v>一般炭</v>
          </cell>
        </row>
        <row r="25">
          <cell r="AX25" t="str">
            <v>無煙炭</v>
          </cell>
        </row>
        <row r="26">
          <cell r="AX26" t="str">
            <v>石炭コークス</v>
          </cell>
        </row>
        <row r="27">
          <cell r="AX27" t="str">
            <v>コールタール</v>
          </cell>
        </row>
        <row r="28">
          <cell r="AX28" t="str">
            <v>コークス炉ガス</v>
          </cell>
        </row>
        <row r="29">
          <cell r="AX29" t="str">
            <v>高炉ガス</v>
          </cell>
        </row>
        <row r="30">
          <cell r="AX30" t="str">
            <v>転炉ガス</v>
          </cell>
        </row>
        <row r="31">
          <cell r="AX31" t="str">
            <v>都市ガス13A</v>
          </cell>
        </row>
        <row r="32">
          <cell r="AX32" t="str">
            <v>都市ガス12A</v>
          </cell>
        </row>
        <row r="33">
          <cell r="AX33" t="str">
            <v>都市ガス6A</v>
          </cell>
        </row>
        <row r="34">
          <cell r="AX34" t="str">
            <v>都市ガスL1</v>
          </cell>
        </row>
        <row r="35">
          <cell r="AX35" t="str">
            <v>都市ガス5C</v>
          </cell>
        </row>
        <row r="36">
          <cell r="AX36" t="str">
            <v>熱供給(産業用蒸気）</v>
          </cell>
        </row>
        <row r="37">
          <cell r="AX37" t="str">
            <v>地域熱源(蒸気)</v>
          </cell>
        </row>
        <row r="38">
          <cell r="AX38" t="str">
            <v>地域熱源(温･冷水)</v>
          </cell>
        </row>
      </sheetData>
      <sheetData sheetId="2" refreshError="1"/>
      <sheetData sheetId="3" refreshError="1"/>
      <sheetData sheetId="4" refreshError="1"/>
      <sheetData sheetId="5" refreshError="1"/>
      <sheetData sheetId="6" refreshError="1"/>
      <sheetData sheetId="7">
        <row r="7">
          <cell r="AN7" t="str">
            <v>01 農業</v>
          </cell>
        </row>
        <row r="8">
          <cell r="AN8" t="str">
            <v>05 鉱業，採石業，砂利採取業</v>
          </cell>
        </row>
        <row r="9">
          <cell r="AN9" t="str">
            <v>09 食料品製造業</v>
          </cell>
        </row>
        <row r="10">
          <cell r="AN10" t="str">
            <v>10 飲料・たばこ・飼料製造業</v>
          </cell>
        </row>
        <row r="11">
          <cell r="AN11" t="str">
            <v>11 繊維工業</v>
          </cell>
        </row>
        <row r="12">
          <cell r="AN12" t="str">
            <v>12 木材・木製品製造業（家具を除く）</v>
          </cell>
        </row>
        <row r="13">
          <cell r="AN13" t="str">
            <v>13 家具・装備品製造業</v>
          </cell>
        </row>
        <row r="14">
          <cell r="AN14" t="str">
            <v>14 パルプ・紙・紙加工品製造業</v>
          </cell>
        </row>
        <row r="15">
          <cell r="AN15" t="str">
            <v>15 印刷・同関連業</v>
          </cell>
        </row>
        <row r="16">
          <cell r="AN16" t="str">
            <v>16 化学工業</v>
          </cell>
        </row>
        <row r="17">
          <cell r="AN17" t="str">
            <v>17 石油製品・石炭製品製造業</v>
          </cell>
        </row>
        <row r="18">
          <cell r="AN18" t="str">
            <v>18 プラスチック製品製造業</v>
          </cell>
        </row>
        <row r="19">
          <cell r="AN19" t="str">
            <v>19 ゴム製品製造業</v>
          </cell>
        </row>
        <row r="20">
          <cell r="AN20" t="str">
            <v>20 なめし革・同製品・毛皮製造業</v>
          </cell>
        </row>
        <row r="21">
          <cell r="AN21" t="str">
            <v>21 窯業・土石製品製造業</v>
          </cell>
        </row>
        <row r="22">
          <cell r="AN22" t="str">
            <v>22 鉄鋼業</v>
          </cell>
        </row>
        <row r="23">
          <cell r="AN23" t="str">
            <v>23 非鉄金属製造業</v>
          </cell>
        </row>
        <row r="24">
          <cell r="AN24" t="str">
            <v>24 金属製品製造業</v>
          </cell>
        </row>
        <row r="25">
          <cell r="AN25" t="str">
            <v>25 はん用機械器具製造業</v>
          </cell>
        </row>
        <row r="26">
          <cell r="AN26" t="str">
            <v>26 生産用機械器具製造業</v>
          </cell>
        </row>
        <row r="27">
          <cell r="AN27" t="str">
            <v>27 業務用機械器具製造業</v>
          </cell>
        </row>
        <row r="28">
          <cell r="AN28" t="str">
            <v>28 電子部品・デバイス・電子回路製造業</v>
          </cell>
        </row>
        <row r="29">
          <cell r="AN29" t="str">
            <v>29 電気機械器具製造業</v>
          </cell>
        </row>
        <row r="30">
          <cell r="AN30" t="str">
            <v>30 情報通信機械器具製造業</v>
          </cell>
        </row>
        <row r="31">
          <cell r="AN31" t="str">
            <v>31 輸送用機械器具製造業</v>
          </cell>
        </row>
        <row r="32">
          <cell r="AN32" t="str">
            <v>32 その他の製造業</v>
          </cell>
        </row>
        <row r="33">
          <cell r="AN33" t="str">
            <v>33 電気業</v>
          </cell>
        </row>
        <row r="34">
          <cell r="AN34" t="str">
            <v>34 ガス業</v>
          </cell>
        </row>
        <row r="35">
          <cell r="AN35" t="str">
            <v>35 熱供給業</v>
          </cell>
        </row>
        <row r="36">
          <cell r="AN36" t="str">
            <v>36 水道業</v>
          </cell>
        </row>
        <row r="37">
          <cell r="AN37" t="str">
            <v>78 洗濯・理容･美容･浴場業</v>
          </cell>
        </row>
        <row r="38">
          <cell r="AN38" t="str">
            <v>88 廃棄物処理業</v>
          </cell>
        </row>
        <row r="39">
          <cell r="AN39" t="str">
            <v>89 自動車整備業</v>
          </cell>
        </row>
        <row r="40">
          <cell r="AN40"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s>
    <sheetDataSet>
      <sheetData sheetId="0">
        <row r="5">
          <cell r="AV5" t="str">
            <v>庁舎</v>
          </cell>
        </row>
        <row r="6">
          <cell r="AV6" t="str">
            <v>事務所</v>
          </cell>
        </row>
        <row r="7">
          <cell r="AV7" t="str">
            <v>商業ビル</v>
          </cell>
        </row>
        <row r="8">
          <cell r="AV8" t="str">
            <v>ホテル</v>
          </cell>
        </row>
        <row r="9">
          <cell r="AV9" t="str">
            <v>病院</v>
          </cell>
        </row>
        <row r="10">
          <cell r="AV10" t="str">
            <v>集会場</v>
          </cell>
        </row>
        <row r="11">
          <cell r="AV11" t="str">
            <v>学校</v>
          </cell>
        </row>
        <row r="12">
          <cell r="AV12" t="str">
            <v>研究所</v>
          </cell>
        </row>
        <row r="13">
          <cell r="AV13" t="str">
            <v>その他</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5A35E-0941-4D7A-99E2-9F27F06DC96D}">
  <sheetPr>
    <pageSetUpPr fitToPage="1"/>
  </sheetPr>
  <dimension ref="A1:F48"/>
  <sheetViews>
    <sheetView tabSelected="1" workbookViewId="0">
      <selection activeCell="K33" sqref="K33"/>
    </sheetView>
  </sheetViews>
  <sheetFormatPr defaultRowHeight="18.75"/>
  <cols>
    <col min="2" max="2" width="9" style="2"/>
    <col min="3" max="3" width="11.125" bestFit="1" customWidth="1"/>
    <col min="4" max="4" width="70.625" customWidth="1"/>
  </cols>
  <sheetData>
    <row r="1" spans="1:6" ht="24">
      <c r="A1" s="138" t="s">
        <v>188</v>
      </c>
    </row>
    <row r="3" spans="1:6">
      <c r="A3" s="16"/>
      <c r="B3" s="139" t="s">
        <v>189</v>
      </c>
      <c r="C3" s="142" t="s">
        <v>190</v>
      </c>
      <c r="D3" s="18" t="s">
        <v>191</v>
      </c>
    </row>
    <row r="4" spans="1:6">
      <c r="A4" s="159" t="s">
        <v>212</v>
      </c>
      <c r="B4" s="139">
        <v>1</v>
      </c>
      <c r="C4" s="142" t="s">
        <v>192</v>
      </c>
      <c r="D4" s="18" t="s">
        <v>199</v>
      </c>
    </row>
    <row r="5" spans="1:6">
      <c r="A5" s="160"/>
      <c r="B5" s="140"/>
      <c r="C5" s="143"/>
      <c r="D5" s="20"/>
      <c r="F5" s="2"/>
    </row>
    <row r="6" spans="1:6">
      <c r="A6" s="160"/>
      <c r="B6" s="140">
        <v>2</v>
      </c>
      <c r="C6" s="143" t="s">
        <v>200</v>
      </c>
      <c r="D6" s="20" t="s">
        <v>194</v>
      </c>
      <c r="F6" s="2"/>
    </row>
    <row r="7" spans="1:6">
      <c r="A7" s="160"/>
      <c r="B7" s="140"/>
      <c r="C7" s="143"/>
      <c r="D7" s="20" t="s">
        <v>195</v>
      </c>
      <c r="F7" s="2"/>
    </row>
    <row r="8" spans="1:6">
      <c r="A8" s="160"/>
      <c r="B8" s="140"/>
      <c r="C8" s="143"/>
      <c r="D8" s="20"/>
      <c r="F8" s="2"/>
    </row>
    <row r="9" spans="1:6">
      <c r="A9" s="160"/>
      <c r="B9" s="140">
        <v>3</v>
      </c>
      <c r="C9" s="143" t="s">
        <v>196</v>
      </c>
      <c r="D9" s="20" t="s">
        <v>201</v>
      </c>
      <c r="F9" s="2"/>
    </row>
    <row r="10" spans="1:6">
      <c r="A10" s="160"/>
      <c r="B10" s="140"/>
      <c r="C10" s="143"/>
      <c r="D10" s="20" t="s">
        <v>197</v>
      </c>
      <c r="F10" s="2"/>
    </row>
    <row r="11" spans="1:6">
      <c r="A11" s="160"/>
      <c r="B11" s="140"/>
      <c r="C11" s="143"/>
      <c r="D11" s="20" t="s">
        <v>198</v>
      </c>
      <c r="F11" s="2"/>
    </row>
    <row r="12" spans="1:6">
      <c r="A12" s="160"/>
      <c r="B12" s="140"/>
      <c r="C12" s="143"/>
      <c r="D12" s="20"/>
    </row>
    <row r="13" spans="1:6">
      <c r="A13" s="160"/>
      <c r="B13" s="140">
        <v>4</v>
      </c>
      <c r="C13" s="143" t="s">
        <v>203</v>
      </c>
      <c r="D13" s="20" t="s">
        <v>202</v>
      </c>
    </row>
    <row r="14" spans="1:6">
      <c r="A14" s="160"/>
      <c r="B14" s="140"/>
      <c r="C14" s="143"/>
      <c r="D14" s="20" t="s">
        <v>204</v>
      </c>
    </row>
    <row r="15" spans="1:6">
      <c r="A15" s="160"/>
      <c r="B15" s="140"/>
      <c r="C15" s="143"/>
      <c r="D15" s="20"/>
    </row>
    <row r="16" spans="1:6">
      <c r="A16" s="160"/>
      <c r="B16" s="140">
        <v>5</v>
      </c>
      <c r="C16" s="143" t="s">
        <v>209</v>
      </c>
      <c r="D16" s="20" t="s">
        <v>205</v>
      </c>
    </row>
    <row r="17" spans="1:4">
      <c r="A17" s="160"/>
      <c r="B17" s="140"/>
      <c r="C17" s="143"/>
      <c r="D17" s="20" t="s">
        <v>210</v>
      </c>
    </row>
    <row r="18" spans="1:4">
      <c r="A18" s="160"/>
      <c r="B18" s="140"/>
      <c r="C18" s="143"/>
      <c r="D18" s="20" t="s">
        <v>208</v>
      </c>
    </row>
    <row r="19" spans="1:4">
      <c r="A19" s="160"/>
      <c r="B19" s="140"/>
      <c r="C19" s="143"/>
      <c r="D19" s="20"/>
    </row>
    <row r="20" spans="1:4">
      <c r="A20" s="160"/>
      <c r="B20" s="140"/>
      <c r="C20" s="143"/>
      <c r="D20" s="20" t="s">
        <v>220</v>
      </c>
    </row>
    <row r="21" spans="1:4">
      <c r="A21" s="160"/>
      <c r="B21" s="140"/>
      <c r="C21" s="143"/>
      <c r="D21" s="20" t="s">
        <v>211</v>
      </c>
    </row>
    <row r="22" spans="1:4">
      <c r="A22" s="160"/>
      <c r="B22" s="140"/>
      <c r="C22" s="143"/>
      <c r="D22" s="20"/>
    </row>
    <row r="23" spans="1:4">
      <c r="A23" s="160"/>
      <c r="B23" s="140">
        <v>6</v>
      </c>
      <c r="C23" s="143" t="s">
        <v>221</v>
      </c>
      <c r="D23" s="20" t="s">
        <v>222</v>
      </c>
    </row>
    <row r="24" spans="1:4">
      <c r="A24" s="160"/>
      <c r="B24" s="140"/>
      <c r="C24" s="143"/>
      <c r="D24" s="20"/>
    </row>
    <row r="25" spans="1:4">
      <c r="A25" s="160"/>
      <c r="B25" s="140">
        <v>7</v>
      </c>
      <c r="C25" s="143" t="s">
        <v>224</v>
      </c>
      <c r="D25" s="20" t="s">
        <v>225</v>
      </c>
    </row>
    <row r="26" spans="1:4">
      <c r="A26" s="160"/>
      <c r="B26" s="140"/>
      <c r="C26" s="143"/>
      <c r="D26" s="20" t="s">
        <v>226</v>
      </c>
    </row>
    <row r="27" spans="1:4">
      <c r="A27" s="161"/>
      <c r="B27" s="141"/>
      <c r="C27" s="144"/>
      <c r="D27" s="23"/>
    </row>
    <row r="28" spans="1:4">
      <c r="A28" s="159" t="s">
        <v>213</v>
      </c>
      <c r="B28" s="139">
        <v>1</v>
      </c>
      <c r="C28" s="142" t="s">
        <v>223</v>
      </c>
      <c r="D28" s="18" t="s">
        <v>227</v>
      </c>
    </row>
    <row r="29" spans="1:4">
      <c r="A29" s="160"/>
      <c r="B29" s="140"/>
      <c r="C29" s="143"/>
      <c r="D29" s="20" t="s">
        <v>228</v>
      </c>
    </row>
    <row r="30" spans="1:4">
      <c r="A30" s="160"/>
      <c r="B30" s="140"/>
      <c r="C30" s="143"/>
      <c r="D30" s="20"/>
    </row>
    <row r="31" spans="1:4">
      <c r="A31" s="160"/>
      <c r="B31" s="140">
        <v>2</v>
      </c>
      <c r="C31" s="143" t="s">
        <v>229</v>
      </c>
      <c r="D31" s="20" t="s">
        <v>230</v>
      </c>
    </row>
    <row r="32" spans="1:4">
      <c r="A32" s="160"/>
      <c r="B32" s="140"/>
      <c r="C32" s="143"/>
      <c r="D32" s="20" t="s">
        <v>231</v>
      </c>
    </row>
    <row r="33" spans="1:4">
      <c r="A33" s="160"/>
      <c r="B33" s="140"/>
      <c r="C33" s="143"/>
      <c r="D33" s="20" t="s">
        <v>232</v>
      </c>
    </row>
    <row r="34" spans="1:4">
      <c r="A34" s="160"/>
      <c r="B34" s="140"/>
      <c r="C34" s="143"/>
      <c r="D34" s="20" t="s">
        <v>241</v>
      </c>
    </row>
    <row r="35" spans="1:4">
      <c r="A35" s="160"/>
      <c r="B35" s="140"/>
      <c r="C35" s="143"/>
      <c r="D35" s="20" t="s">
        <v>242</v>
      </c>
    </row>
    <row r="36" spans="1:4">
      <c r="A36" s="160"/>
      <c r="B36" s="140"/>
      <c r="C36" s="143"/>
      <c r="D36" s="20"/>
    </row>
    <row r="37" spans="1:4">
      <c r="A37" s="160"/>
      <c r="B37" s="140"/>
      <c r="C37" s="143"/>
      <c r="D37" s="145" t="s">
        <v>243</v>
      </c>
    </row>
    <row r="38" spans="1:4">
      <c r="A38" s="160"/>
      <c r="B38" s="140"/>
      <c r="C38" s="143"/>
      <c r="D38" s="146" t="s">
        <v>234</v>
      </c>
    </row>
    <row r="39" spans="1:4">
      <c r="A39" s="160"/>
      <c r="B39" s="140"/>
      <c r="C39" s="143"/>
      <c r="D39" s="146" t="s">
        <v>240</v>
      </c>
    </row>
    <row r="40" spans="1:4">
      <c r="A40" s="160"/>
      <c r="B40" s="140"/>
      <c r="C40" s="143"/>
      <c r="D40" s="146" t="s">
        <v>234</v>
      </c>
    </row>
    <row r="41" spans="1:4">
      <c r="A41" s="160"/>
      <c r="B41" s="140"/>
      <c r="C41" s="143"/>
      <c r="D41" s="146" t="s">
        <v>235</v>
      </c>
    </row>
    <row r="42" spans="1:4">
      <c r="A42" s="160"/>
      <c r="B42" s="140"/>
      <c r="C42" s="143"/>
      <c r="D42" s="146" t="s">
        <v>236</v>
      </c>
    </row>
    <row r="43" spans="1:4">
      <c r="A43" s="160"/>
      <c r="B43" s="140"/>
      <c r="C43" s="143"/>
      <c r="D43" s="146" t="s">
        <v>237</v>
      </c>
    </row>
    <row r="44" spans="1:4">
      <c r="A44" s="160"/>
      <c r="B44" s="140"/>
      <c r="C44" s="143"/>
      <c r="D44" s="146" t="s">
        <v>238</v>
      </c>
    </row>
    <row r="45" spans="1:4">
      <c r="A45" s="160"/>
      <c r="B45" s="140"/>
      <c r="C45" s="143"/>
      <c r="D45" s="146" t="s">
        <v>239</v>
      </c>
    </row>
    <row r="46" spans="1:4">
      <c r="A46" s="161"/>
      <c r="B46" s="141"/>
      <c r="C46" s="144"/>
      <c r="D46" s="23"/>
    </row>
    <row r="48" spans="1:4">
      <c r="B48" s="10" t="s">
        <v>244</v>
      </c>
      <c r="C48" t="s">
        <v>254</v>
      </c>
    </row>
  </sheetData>
  <mergeCells count="2">
    <mergeCell ref="A4:A27"/>
    <mergeCell ref="A28:A46"/>
  </mergeCells>
  <phoneticPr fontId="3"/>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4F822-8F0D-4D97-8662-B534695B38B5}">
  <dimension ref="A1:X84"/>
  <sheetViews>
    <sheetView view="pageBreakPreview" zoomScale="115" zoomScaleNormal="130" zoomScaleSheetLayoutView="115" workbookViewId="0">
      <selection activeCell="J23" sqref="J23"/>
    </sheetView>
  </sheetViews>
  <sheetFormatPr defaultRowHeight="13.5"/>
  <cols>
    <col min="1" max="1" width="3.125" style="26" customWidth="1"/>
    <col min="2" max="2" width="4.25" style="26" customWidth="1"/>
    <col min="3" max="14" width="6.625" style="26" customWidth="1"/>
    <col min="15" max="15" width="5.625" style="26" customWidth="1"/>
    <col min="16" max="16" width="22.875" style="26" customWidth="1"/>
    <col min="17" max="17" width="16.875" style="26" customWidth="1"/>
    <col min="18" max="18" width="16.75" style="26" customWidth="1"/>
    <col min="19" max="19" width="6.125" style="26" customWidth="1"/>
    <col min="20" max="20" width="11.625" style="26" bestFit="1" customWidth="1"/>
    <col min="21" max="21" width="16.125" style="26" customWidth="1"/>
    <col min="22" max="22" width="9" style="26"/>
    <col min="23" max="23" width="11.625" style="26" bestFit="1" customWidth="1"/>
    <col min="24" max="16384" width="9" style="26"/>
  </cols>
  <sheetData>
    <row r="1" spans="1:24" ht="25.5" customHeight="1">
      <c r="A1" s="147" t="s">
        <v>244</v>
      </c>
      <c r="B1" s="147" t="s">
        <v>245</v>
      </c>
    </row>
    <row r="2" spans="1:24" s="77" customFormat="1" ht="20.25" customHeight="1">
      <c r="A2" s="73" t="s">
        <v>75</v>
      </c>
      <c r="B2" s="74" t="s">
        <v>74</v>
      </c>
      <c r="C2" s="75"/>
      <c r="D2" s="74"/>
      <c r="E2" s="74"/>
      <c r="F2" s="74"/>
      <c r="G2" s="74"/>
      <c r="H2" s="74"/>
      <c r="I2" s="74"/>
      <c r="J2" s="74"/>
      <c r="K2" s="74"/>
      <c r="L2" s="74"/>
      <c r="M2" s="74"/>
      <c r="N2" s="74"/>
      <c r="O2" s="76" t="s">
        <v>78</v>
      </c>
      <c r="P2" s="74" t="s">
        <v>79</v>
      </c>
      <c r="Q2" s="74"/>
    </row>
    <row r="3" spans="1:24" ht="18" customHeight="1">
      <c r="A3" s="61"/>
      <c r="B3" s="28" t="s">
        <v>76</v>
      </c>
      <c r="C3" s="27" t="s">
        <v>109</v>
      </c>
      <c r="D3" s="27"/>
      <c r="E3" s="27"/>
      <c r="F3" s="27"/>
      <c r="G3" s="27"/>
      <c r="H3" s="27"/>
      <c r="I3" s="27"/>
      <c r="J3" s="27"/>
      <c r="K3" s="27"/>
      <c r="L3" s="27"/>
      <c r="M3" s="27"/>
      <c r="N3" s="27"/>
      <c r="O3" s="28" t="s">
        <v>76</v>
      </c>
      <c r="P3" s="27" t="s">
        <v>97</v>
      </c>
      <c r="Q3" s="27"/>
      <c r="R3" s="61"/>
      <c r="S3" s="61"/>
      <c r="T3" s="61"/>
    </row>
    <row r="4" spans="1:24" ht="18" customHeight="1">
      <c r="A4" s="61"/>
      <c r="B4" s="28" t="s">
        <v>76</v>
      </c>
      <c r="C4" s="27" t="s">
        <v>77</v>
      </c>
      <c r="D4" s="27"/>
      <c r="E4" s="27"/>
      <c r="F4" s="27"/>
      <c r="G4" s="27"/>
      <c r="H4" s="27"/>
      <c r="I4" s="27"/>
      <c r="J4" s="27"/>
      <c r="K4" s="27"/>
      <c r="L4" s="27"/>
      <c r="M4" s="27"/>
      <c r="N4" s="27"/>
      <c r="O4" s="28"/>
      <c r="P4" s="64" t="s">
        <v>83</v>
      </c>
      <c r="S4" s="61"/>
      <c r="T4" s="61"/>
    </row>
    <row r="5" spans="1:24" ht="18" customHeight="1">
      <c r="A5" s="61"/>
      <c r="B5" s="28"/>
      <c r="C5" s="70"/>
      <c r="D5" s="27" t="s">
        <v>98</v>
      </c>
      <c r="E5" s="27"/>
      <c r="F5" s="27"/>
      <c r="G5" s="27"/>
      <c r="H5" s="27"/>
      <c r="I5" s="27"/>
      <c r="J5" s="27"/>
      <c r="K5" s="27"/>
      <c r="L5" s="27"/>
      <c r="M5" s="27"/>
      <c r="N5" s="27"/>
      <c r="O5" s="28"/>
      <c r="P5" s="27"/>
      <c r="Q5" s="27"/>
      <c r="R5" s="61"/>
      <c r="S5" s="61"/>
      <c r="T5" s="61"/>
    </row>
    <row r="6" spans="1:24" ht="18" customHeight="1">
      <c r="A6" s="61"/>
      <c r="B6" s="28"/>
      <c r="C6" s="71"/>
      <c r="D6" s="27" t="s">
        <v>99</v>
      </c>
      <c r="E6" s="27"/>
      <c r="F6" s="27"/>
      <c r="G6" s="27"/>
      <c r="H6" s="27"/>
      <c r="I6" s="27"/>
      <c r="J6" s="27"/>
      <c r="K6" s="27"/>
      <c r="L6" s="27"/>
      <c r="M6" s="27"/>
      <c r="N6" s="27"/>
      <c r="O6" s="60"/>
      <c r="P6" s="27"/>
      <c r="Q6" s="27"/>
      <c r="R6" s="61"/>
      <c r="S6" s="61"/>
      <c r="T6" s="61"/>
    </row>
    <row r="7" spans="1:24" ht="18" customHeight="1">
      <c r="A7" s="61"/>
      <c r="B7" s="28"/>
      <c r="C7" s="72"/>
      <c r="D7" s="27" t="s">
        <v>100</v>
      </c>
      <c r="E7" s="27"/>
      <c r="F7" s="27"/>
      <c r="G7" s="27"/>
      <c r="H7" s="27"/>
      <c r="I7" s="27"/>
      <c r="J7" s="27"/>
      <c r="K7" s="27"/>
      <c r="L7" s="27"/>
      <c r="M7" s="27"/>
      <c r="N7" s="27"/>
      <c r="O7" s="27"/>
      <c r="P7" s="27"/>
      <c r="Q7" s="27"/>
      <c r="R7" s="62"/>
      <c r="S7" s="61"/>
      <c r="T7" s="61"/>
    </row>
    <row r="8" spans="1:24" ht="18" customHeight="1">
      <c r="A8" s="61"/>
      <c r="B8" s="28"/>
      <c r="C8" s="78"/>
      <c r="D8" s="27" t="s">
        <v>110</v>
      </c>
      <c r="E8" s="27"/>
      <c r="F8" s="27"/>
      <c r="G8" s="27"/>
      <c r="H8" s="27"/>
      <c r="I8" s="27"/>
      <c r="J8" s="27"/>
      <c r="K8" s="27"/>
      <c r="L8" s="27"/>
      <c r="M8" s="27"/>
      <c r="N8" s="27"/>
      <c r="O8" s="27"/>
      <c r="P8" s="32" t="s">
        <v>80</v>
      </c>
      <c r="Q8" s="51" t="s">
        <v>261</v>
      </c>
      <c r="R8" s="63"/>
      <c r="S8" s="63"/>
      <c r="T8" s="63"/>
    </row>
    <row r="9" spans="1:24" ht="18" customHeight="1">
      <c r="A9" s="27"/>
      <c r="B9" s="27"/>
      <c r="C9" s="27"/>
      <c r="D9" s="27"/>
      <c r="E9" s="27"/>
      <c r="F9" s="27"/>
      <c r="G9" s="27"/>
      <c r="H9" s="27"/>
      <c r="I9" s="27"/>
      <c r="J9" s="27"/>
      <c r="K9" s="27"/>
      <c r="L9" s="27"/>
      <c r="M9" s="27"/>
      <c r="N9" s="27"/>
      <c r="O9" s="27"/>
      <c r="P9" s="65" t="s">
        <v>256</v>
      </c>
      <c r="Q9" s="152"/>
      <c r="R9" s="61"/>
      <c r="S9" s="61"/>
      <c r="T9" s="61"/>
      <c r="U9" s="33"/>
      <c r="V9" s="33"/>
      <c r="W9" s="33"/>
      <c r="X9" s="34"/>
    </row>
    <row r="10" spans="1:24" ht="18" customHeight="1">
      <c r="A10" s="162" t="s">
        <v>84</v>
      </c>
      <c r="B10" s="163"/>
      <c r="C10" s="168" t="s">
        <v>85</v>
      </c>
      <c r="D10" s="169"/>
      <c r="E10" s="168" t="s">
        <v>86</v>
      </c>
      <c r="F10" s="170"/>
      <c r="G10" s="168" t="s">
        <v>87</v>
      </c>
      <c r="H10" s="170"/>
      <c r="I10" s="171" t="s">
        <v>27</v>
      </c>
      <c r="J10" s="29" t="s">
        <v>88</v>
      </c>
      <c r="K10" s="183" t="s">
        <v>89</v>
      </c>
      <c r="L10" s="184"/>
      <c r="M10" s="185"/>
      <c r="N10" s="174" t="s">
        <v>28</v>
      </c>
      <c r="O10" s="27"/>
      <c r="P10" s="65" t="s">
        <v>257</v>
      </c>
      <c r="Q10" s="152"/>
      <c r="R10" s="61"/>
      <c r="S10" s="61"/>
      <c r="T10" s="61"/>
    </row>
    <row r="11" spans="1:24" ht="18" customHeight="1">
      <c r="A11" s="164"/>
      <c r="B11" s="165"/>
      <c r="C11" s="177" t="s">
        <v>29</v>
      </c>
      <c r="D11" s="177" t="s">
        <v>90</v>
      </c>
      <c r="E11" s="177" t="s">
        <v>29</v>
      </c>
      <c r="F11" s="177" t="s">
        <v>90</v>
      </c>
      <c r="G11" s="177" t="s">
        <v>30</v>
      </c>
      <c r="H11" s="177" t="s">
        <v>31</v>
      </c>
      <c r="I11" s="172"/>
      <c r="J11" s="179"/>
      <c r="K11" s="181"/>
      <c r="L11" s="181"/>
      <c r="M11" s="181"/>
      <c r="N11" s="175"/>
      <c r="O11" s="27"/>
      <c r="P11" s="65" t="s">
        <v>258</v>
      </c>
      <c r="Q11" s="152"/>
      <c r="R11" s="61"/>
      <c r="S11" s="61"/>
      <c r="T11" s="61"/>
    </row>
    <row r="12" spans="1:24" ht="18" customHeight="1">
      <c r="A12" s="166"/>
      <c r="B12" s="167"/>
      <c r="C12" s="178"/>
      <c r="D12" s="178"/>
      <c r="E12" s="178"/>
      <c r="F12" s="178"/>
      <c r="G12" s="178"/>
      <c r="H12" s="178"/>
      <c r="I12" s="173"/>
      <c r="J12" s="180"/>
      <c r="K12" s="182"/>
      <c r="L12" s="182"/>
      <c r="M12" s="182"/>
      <c r="N12" s="176"/>
      <c r="O12" s="27"/>
      <c r="P12" s="65" t="s">
        <v>259</v>
      </c>
      <c r="Q12" s="152"/>
      <c r="R12" s="61"/>
      <c r="S12" s="61"/>
      <c r="T12" s="61"/>
    </row>
    <row r="13" spans="1:24" ht="18" customHeight="1">
      <c r="A13" s="30" t="s">
        <v>32</v>
      </c>
      <c r="B13" s="30" t="s">
        <v>33</v>
      </c>
      <c r="C13" s="30" t="s">
        <v>34</v>
      </c>
      <c r="D13" s="30" t="s">
        <v>35</v>
      </c>
      <c r="E13" s="30" t="s">
        <v>34</v>
      </c>
      <c r="F13" s="30" t="s">
        <v>35</v>
      </c>
      <c r="G13" s="30" t="s">
        <v>34</v>
      </c>
      <c r="H13" s="30" t="s">
        <v>34</v>
      </c>
      <c r="I13" s="30" t="s">
        <v>34</v>
      </c>
      <c r="J13" s="31" t="str">
        <f>IF(J11="","",VLOOKUP(J11,$J$38:$K$42,2,FALSE))</f>
        <v/>
      </c>
      <c r="K13" s="31" t="str">
        <f>IF(K11="","",VLOOKUP(K11,$J$34:$K$42,2,FALSE))</f>
        <v/>
      </c>
      <c r="L13" s="31" t="str">
        <f>IF(L11="","",VLOOKUP(L11,$J$34:$K$42,2,FALSE))</f>
        <v/>
      </c>
      <c r="M13" s="31" t="str">
        <f>IF(M11="","",VLOOKUP(M11,$J$34:$K$42,2,FALSE))</f>
        <v/>
      </c>
      <c r="N13" s="30" t="s">
        <v>36</v>
      </c>
      <c r="O13" s="61"/>
      <c r="P13" s="65" t="s">
        <v>260</v>
      </c>
      <c r="Q13" s="152"/>
      <c r="R13" s="61"/>
      <c r="S13" s="61"/>
      <c r="T13" s="61"/>
    </row>
    <row r="14" spans="1:24" ht="18" customHeight="1">
      <c r="A14" s="35"/>
      <c r="B14" s="36"/>
      <c r="C14" s="37"/>
      <c r="D14" s="112"/>
      <c r="E14" s="112"/>
      <c r="F14" s="112"/>
      <c r="G14" s="112"/>
      <c r="H14" s="112"/>
      <c r="I14" s="113">
        <f t="shared" ref="I14:I25" si="0">C14+E14+G14-H14</f>
        <v>0</v>
      </c>
      <c r="J14" s="112"/>
      <c r="K14" s="112"/>
      <c r="L14" s="112"/>
      <c r="M14" s="112"/>
      <c r="N14" s="112"/>
      <c r="O14" s="61"/>
      <c r="P14" s="32" t="s">
        <v>81</v>
      </c>
      <c r="Q14" s="154">
        <f>Q15-SUM(Q9:Q13)</f>
        <v>0</v>
      </c>
      <c r="R14" s="61"/>
      <c r="S14" s="61"/>
      <c r="T14" s="61"/>
    </row>
    <row r="15" spans="1:24" ht="18" customHeight="1">
      <c r="A15" s="38" t="str">
        <f t="shared" ref="A15:A25" si="1">IF($A$14="","",IF(B14&gt;B15,$A$14+1,""))</f>
        <v/>
      </c>
      <c r="B15" s="39" t="str">
        <f t="shared" ref="B15:B25" si="2">IF($B$14="","",IF(B14+1&gt;12,MOD(B14+1,12),B14+1))</f>
        <v/>
      </c>
      <c r="C15" s="40"/>
      <c r="D15" s="114"/>
      <c r="E15" s="114"/>
      <c r="F15" s="114"/>
      <c r="G15" s="114"/>
      <c r="H15" s="114"/>
      <c r="I15" s="115">
        <f t="shared" si="0"/>
        <v>0</v>
      </c>
      <c r="J15" s="114"/>
      <c r="K15" s="114"/>
      <c r="L15" s="114"/>
      <c r="M15" s="114"/>
      <c r="N15" s="114"/>
      <c r="O15" s="61"/>
      <c r="P15" s="32" t="s">
        <v>67</v>
      </c>
      <c r="Q15" s="153">
        <f>E30</f>
        <v>0</v>
      </c>
      <c r="R15" s="61"/>
      <c r="S15" s="61"/>
      <c r="T15" s="61"/>
    </row>
    <row r="16" spans="1:24" ht="18" customHeight="1">
      <c r="A16" s="38" t="str">
        <f t="shared" si="1"/>
        <v/>
      </c>
      <c r="B16" s="39" t="str">
        <f t="shared" si="2"/>
        <v/>
      </c>
      <c r="C16" s="40"/>
      <c r="D16" s="114"/>
      <c r="E16" s="114"/>
      <c r="F16" s="114"/>
      <c r="G16" s="114"/>
      <c r="H16" s="114"/>
      <c r="I16" s="115">
        <f t="shared" si="0"/>
        <v>0</v>
      </c>
      <c r="J16" s="114"/>
      <c r="K16" s="114"/>
      <c r="L16" s="114"/>
      <c r="M16" s="114"/>
      <c r="N16" s="114"/>
      <c r="O16" s="61"/>
      <c r="P16" s="61"/>
      <c r="Q16" s="61"/>
      <c r="R16" s="61"/>
      <c r="S16" s="61"/>
      <c r="T16" s="61"/>
    </row>
    <row r="17" spans="1:20" ht="18" customHeight="1">
      <c r="A17" s="38" t="str">
        <f t="shared" si="1"/>
        <v/>
      </c>
      <c r="B17" s="39" t="str">
        <f t="shared" si="2"/>
        <v/>
      </c>
      <c r="C17" s="40"/>
      <c r="D17" s="114"/>
      <c r="E17" s="114"/>
      <c r="F17" s="114"/>
      <c r="G17" s="114"/>
      <c r="H17" s="114"/>
      <c r="I17" s="115">
        <f t="shared" si="0"/>
        <v>0</v>
      </c>
      <c r="J17" s="114"/>
      <c r="K17" s="114"/>
      <c r="L17" s="114"/>
      <c r="M17" s="114"/>
      <c r="N17" s="114"/>
      <c r="O17" s="61"/>
      <c r="P17" s="61" t="s">
        <v>132</v>
      </c>
      <c r="Q17" s="61"/>
      <c r="R17" s="61"/>
      <c r="S17" s="61"/>
      <c r="T17" s="61"/>
    </row>
    <row r="18" spans="1:20" ht="18" customHeight="1">
      <c r="A18" s="38" t="str">
        <f t="shared" si="1"/>
        <v/>
      </c>
      <c r="B18" s="39" t="str">
        <f t="shared" si="2"/>
        <v/>
      </c>
      <c r="C18" s="40"/>
      <c r="D18" s="114"/>
      <c r="E18" s="114"/>
      <c r="F18" s="114"/>
      <c r="G18" s="114"/>
      <c r="H18" s="114"/>
      <c r="I18" s="115">
        <f t="shared" si="0"/>
        <v>0</v>
      </c>
      <c r="J18" s="114"/>
      <c r="K18" s="114"/>
      <c r="L18" s="114"/>
      <c r="M18" s="114"/>
      <c r="N18" s="114"/>
      <c r="O18" s="61"/>
      <c r="P18" s="61" t="s">
        <v>133</v>
      </c>
      <c r="Q18" s="61"/>
      <c r="R18" s="61"/>
      <c r="S18" s="61"/>
      <c r="T18" s="61"/>
    </row>
    <row r="19" spans="1:20" ht="18" customHeight="1">
      <c r="A19" s="38" t="str">
        <f t="shared" si="1"/>
        <v/>
      </c>
      <c r="B19" s="39" t="str">
        <f t="shared" si="2"/>
        <v/>
      </c>
      <c r="C19" s="40"/>
      <c r="D19" s="114"/>
      <c r="E19" s="114"/>
      <c r="F19" s="114"/>
      <c r="G19" s="114"/>
      <c r="H19" s="114"/>
      <c r="I19" s="115">
        <f t="shared" si="0"/>
        <v>0</v>
      </c>
      <c r="J19" s="114"/>
      <c r="K19" s="114"/>
      <c r="L19" s="114"/>
      <c r="M19" s="114"/>
      <c r="N19" s="114"/>
      <c r="O19" s="61"/>
      <c r="P19" s="61" t="s">
        <v>134</v>
      </c>
      <c r="Q19" s="61"/>
      <c r="R19" s="61"/>
      <c r="S19" s="61"/>
      <c r="T19" s="61"/>
    </row>
    <row r="20" spans="1:20" ht="18" customHeight="1">
      <c r="A20" s="38" t="str">
        <f t="shared" si="1"/>
        <v/>
      </c>
      <c r="B20" s="39" t="str">
        <f t="shared" si="2"/>
        <v/>
      </c>
      <c r="C20" s="40"/>
      <c r="D20" s="114"/>
      <c r="E20" s="114"/>
      <c r="F20" s="114"/>
      <c r="G20" s="114"/>
      <c r="H20" s="114"/>
      <c r="I20" s="115">
        <f t="shared" si="0"/>
        <v>0</v>
      </c>
      <c r="J20" s="114"/>
      <c r="K20" s="114"/>
      <c r="L20" s="114"/>
      <c r="M20" s="114"/>
      <c r="N20" s="114"/>
      <c r="O20" s="61"/>
      <c r="P20" s="61" t="s">
        <v>135</v>
      </c>
      <c r="Q20" s="61"/>
      <c r="R20" s="61"/>
      <c r="S20" s="61"/>
      <c r="T20" s="61"/>
    </row>
    <row r="21" spans="1:20" ht="18" customHeight="1">
      <c r="A21" s="38" t="str">
        <f t="shared" si="1"/>
        <v/>
      </c>
      <c r="B21" s="39" t="str">
        <f t="shared" si="2"/>
        <v/>
      </c>
      <c r="C21" s="40"/>
      <c r="D21" s="114"/>
      <c r="E21" s="114"/>
      <c r="F21" s="114"/>
      <c r="G21" s="114"/>
      <c r="H21" s="114"/>
      <c r="I21" s="115">
        <f t="shared" si="0"/>
        <v>0</v>
      </c>
      <c r="J21" s="114"/>
      <c r="K21" s="114"/>
      <c r="L21" s="114"/>
      <c r="M21" s="114"/>
      <c r="N21" s="114"/>
      <c r="O21" s="61"/>
      <c r="P21" s="61" t="s">
        <v>136</v>
      </c>
      <c r="Q21" s="61"/>
      <c r="R21" s="61"/>
      <c r="S21" s="61"/>
      <c r="T21" s="61"/>
    </row>
    <row r="22" spans="1:20" ht="18" customHeight="1">
      <c r="A22" s="38" t="str">
        <f t="shared" si="1"/>
        <v/>
      </c>
      <c r="B22" s="39" t="str">
        <f t="shared" si="2"/>
        <v/>
      </c>
      <c r="C22" s="40"/>
      <c r="D22" s="114"/>
      <c r="E22" s="114"/>
      <c r="F22" s="114"/>
      <c r="G22" s="114"/>
      <c r="H22" s="114"/>
      <c r="I22" s="115">
        <f t="shared" si="0"/>
        <v>0</v>
      </c>
      <c r="J22" s="114"/>
      <c r="K22" s="114"/>
      <c r="L22" s="114"/>
      <c r="M22" s="114"/>
      <c r="N22" s="114"/>
      <c r="O22" s="61"/>
      <c r="P22" s="61" t="s">
        <v>137</v>
      </c>
      <c r="Q22" s="61"/>
      <c r="R22" s="61"/>
      <c r="S22" s="61"/>
      <c r="T22" s="61"/>
    </row>
    <row r="23" spans="1:20" ht="18" customHeight="1">
      <c r="A23" s="38" t="str">
        <f t="shared" si="1"/>
        <v/>
      </c>
      <c r="B23" s="39" t="str">
        <f t="shared" si="2"/>
        <v/>
      </c>
      <c r="C23" s="40"/>
      <c r="D23" s="114"/>
      <c r="E23" s="114"/>
      <c r="F23" s="114"/>
      <c r="G23" s="114"/>
      <c r="H23" s="114"/>
      <c r="I23" s="115">
        <f t="shared" si="0"/>
        <v>0</v>
      </c>
      <c r="J23" s="114"/>
      <c r="K23" s="114"/>
      <c r="L23" s="114"/>
      <c r="M23" s="114"/>
      <c r="N23" s="114"/>
      <c r="O23" s="61"/>
      <c r="P23" s="61"/>
      <c r="Q23" s="61"/>
      <c r="R23" s="61"/>
      <c r="S23" s="61"/>
      <c r="T23" s="61"/>
    </row>
    <row r="24" spans="1:20" ht="18" customHeight="1">
      <c r="A24" s="38" t="str">
        <f t="shared" si="1"/>
        <v/>
      </c>
      <c r="B24" s="39" t="str">
        <f t="shared" si="2"/>
        <v/>
      </c>
      <c r="C24" s="40"/>
      <c r="D24" s="114"/>
      <c r="E24" s="114"/>
      <c r="F24" s="114"/>
      <c r="G24" s="114"/>
      <c r="H24" s="114"/>
      <c r="I24" s="115">
        <f t="shared" si="0"/>
        <v>0</v>
      </c>
      <c r="J24" s="114"/>
      <c r="K24" s="114"/>
      <c r="L24" s="114"/>
      <c r="M24" s="114"/>
      <c r="N24" s="114"/>
    </row>
    <row r="25" spans="1:20" ht="18" customHeight="1">
      <c r="A25" s="38" t="str">
        <f t="shared" si="1"/>
        <v/>
      </c>
      <c r="B25" s="39" t="str">
        <f t="shared" si="2"/>
        <v/>
      </c>
      <c r="C25" s="41"/>
      <c r="D25" s="116"/>
      <c r="E25" s="116"/>
      <c r="F25" s="116"/>
      <c r="G25" s="116"/>
      <c r="H25" s="116"/>
      <c r="I25" s="117">
        <f t="shared" si="0"/>
        <v>0</v>
      </c>
      <c r="J25" s="116"/>
      <c r="K25" s="116"/>
      <c r="L25" s="116"/>
      <c r="M25" s="116"/>
      <c r="N25" s="116"/>
    </row>
    <row r="26" spans="1:20" ht="18" customHeight="1">
      <c r="A26" s="183" t="s">
        <v>52</v>
      </c>
      <c r="B26" s="185"/>
      <c r="C26" s="42" t="str">
        <f>IF(SUM(C14:C25)=0,"",SUM(C14:C25))</f>
        <v/>
      </c>
      <c r="D26" s="32" t="s">
        <v>53</v>
      </c>
      <c r="E26" s="42" t="str">
        <f>IF(SUM(E14:E25)=0,"",SUM(E14:E25))</f>
        <v/>
      </c>
      <c r="F26" s="32" t="s">
        <v>53</v>
      </c>
      <c r="G26" s="42" t="str">
        <f t="shared" ref="G26:N26" si="3">IF(SUM(G14:G25)=0,"",SUM(G14:G25))</f>
        <v/>
      </c>
      <c r="H26" s="42" t="str">
        <f t="shared" si="3"/>
        <v/>
      </c>
      <c r="I26" s="42" t="str">
        <f t="shared" si="3"/>
        <v/>
      </c>
      <c r="J26" s="155" t="str">
        <f t="shared" si="3"/>
        <v/>
      </c>
      <c r="K26" s="155" t="str">
        <f t="shared" si="3"/>
        <v/>
      </c>
      <c r="L26" s="155" t="str">
        <f t="shared" si="3"/>
        <v/>
      </c>
      <c r="M26" s="155" t="str">
        <f t="shared" si="3"/>
        <v/>
      </c>
      <c r="N26" s="42" t="str">
        <f t="shared" si="3"/>
        <v/>
      </c>
    </row>
    <row r="27" spans="1:20" ht="18" customHeight="1">
      <c r="A27" s="188" t="s">
        <v>54</v>
      </c>
      <c r="B27" s="189"/>
      <c r="C27" s="43" t="str">
        <f>IF(C26="","",C26*$L$43)</f>
        <v/>
      </c>
      <c r="D27" s="32" t="s">
        <v>53</v>
      </c>
      <c r="E27" s="43" t="str">
        <f>IF(E26="","",E26*$L$43)</f>
        <v/>
      </c>
      <c r="F27" s="32" t="s">
        <v>53</v>
      </c>
      <c r="G27" s="43" t="str">
        <f>IF(G26="","",G26*$L$43)</f>
        <v/>
      </c>
      <c r="H27" s="43" t="str">
        <f>IF(H26="","",H26*$L$43)</f>
        <v/>
      </c>
      <c r="I27" s="43" t="str">
        <f>IF(I26="","",I26*$L$43)</f>
        <v/>
      </c>
      <c r="J27" s="156" t="str">
        <f>IF(J26="","",VLOOKUP(J11,$J$38:$M$42,3,FALSE)*J26)</f>
        <v/>
      </c>
      <c r="K27" s="156" t="str">
        <f>IF(K26="","",VLOOKUP(K11,$J$34:$L$42,3,FALSE)*K26)</f>
        <v/>
      </c>
      <c r="L27" s="156" t="str">
        <f>IF(L26="","",VLOOKUP(L11,$J$34:$L$42,3,FALSE)*L26)</f>
        <v/>
      </c>
      <c r="M27" s="156" t="str">
        <f>IF(M26="","",VLOOKUP(M11,$J$34:$L$42,3,FALSE)*M26)</f>
        <v/>
      </c>
      <c r="N27" s="44" t="s">
        <v>53</v>
      </c>
      <c r="O27" s="27"/>
      <c r="P27" s="27"/>
      <c r="Q27" s="27"/>
    </row>
    <row r="28" spans="1:20" ht="18" customHeight="1" thickBot="1">
      <c r="A28" s="190" t="s">
        <v>55</v>
      </c>
      <c r="B28" s="191"/>
      <c r="C28" s="45" t="str">
        <f>IF(C26="","",C26*$M$43)</f>
        <v/>
      </c>
      <c r="D28" s="46" t="s">
        <v>53</v>
      </c>
      <c r="E28" s="45" t="str">
        <f>IF(E26="","",E26*$M$43)</f>
        <v/>
      </c>
      <c r="F28" s="46" t="s">
        <v>53</v>
      </c>
      <c r="G28" s="45" t="str">
        <f>IF(G26="","",G26*$M$43)</f>
        <v/>
      </c>
      <c r="H28" s="45" t="str">
        <f>IF(H26="","",H26*$M$43)</f>
        <v/>
      </c>
      <c r="I28" s="45" t="str">
        <f>IF(I26="","",I26*$M$43)</f>
        <v/>
      </c>
      <c r="J28" s="157" t="str">
        <f>IF(J27="","",VLOOKUP(J11,$J$38:$M$42,4,FALSE)*J26)</f>
        <v/>
      </c>
      <c r="K28" s="158" t="str">
        <f>IF(K26="","",VLOOKUP(K11,$J$34:$M$42,4,FALSE)*K26)</f>
        <v/>
      </c>
      <c r="L28" s="158" t="str">
        <f>IF(L26="","",VLOOKUP(L11,$J$34:$M$42,4,FALSE)*L26)</f>
        <v/>
      </c>
      <c r="M28" s="158" t="str">
        <f>IF(M26="","",VLOOKUP(M11,$J$34:$M$42,4,FALSE)*M26)</f>
        <v/>
      </c>
      <c r="N28" s="46" t="s">
        <v>53</v>
      </c>
      <c r="O28" s="27"/>
      <c r="P28" s="27"/>
      <c r="Q28" s="27"/>
    </row>
    <row r="29" spans="1:20" ht="18" customHeight="1" thickTop="1">
      <c r="A29" s="27"/>
    </row>
    <row r="30" spans="1:20" ht="18" customHeight="1">
      <c r="A30" s="27"/>
      <c r="C30" s="192" t="s">
        <v>56</v>
      </c>
      <c r="D30" s="192"/>
      <c r="E30" s="186">
        <f>SUM(I27:M27)</f>
        <v>0</v>
      </c>
      <c r="F30" s="187"/>
      <c r="G30" s="26" t="s">
        <v>57</v>
      </c>
      <c r="J30" s="192" t="s">
        <v>58</v>
      </c>
      <c r="K30" s="192"/>
      <c r="L30" s="186">
        <f>SUM(I28:M28)</f>
        <v>0</v>
      </c>
      <c r="M30" s="187"/>
      <c r="N30" s="26" t="s">
        <v>59</v>
      </c>
    </row>
    <row r="31" spans="1:20" ht="18" customHeight="1">
      <c r="A31" s="27"/>
      <c r="C31" s="47"/>
      <c r="F31" s="27"/>
      <c r="G31" s="27"/>
      <c r="H31" s="27"/>
      <c r="I31" s="27"/>
    </row>
    <row r="32" spans="1:20" ht="18" customHeight="1">
      <c r="A32" s="27"/>
      <c r="B32" s="27" t="s">
        <v>65</v>
      </c>
      <c r="E32" s="27"/>
      <c r="F32" s="27"/>
      <c r="G32" s="27"/>
      <c r="H32" s="27"/>
      <c r="J32" s="26" t="s">
        <v>82</v>
      </c>
    </row>
    <row r="33" spans="1:14" ht="18" customHeight="1">
      <c r="A33" s="27"/>
      <c r="B33" s="66" t="s">
        <v>66</v>
      </c>
      <c r="C33" s="66" t="s">
        <v>64</v>
      </c>
      <c r="D33" s="66" t="e">
        <f>VLOOKUP(J11,J38:N42,5,FALSE)</f>
        <v>#N/A</v>
      </c>
      <c r="E33" s="66">
        <f>K11</f>
        <v>0</v>
      </c>
      <c r="F33" s="66">
        <f>L11</f>
        <v>0</v>
      </c>
      <c r="G33" s="66">
        <f>M11</f>
        <v>0</v>
      </c>
      <c r="H33" s="66" t="s">
        <v>67</v>
      </c>
      <c r="J33" s="48" t="s">
        <v>37</v>
      </c>
      <c r="K33" s="48" t="s">
        <v>38</v>
      </c>
      <c r="L33" s="49" t="s">
        <v>92</v>
      </c>
      <c r="M33" s="49" t="s">
        <v>93</v>
      </c>
      <c r="N33" s="50"/>
    </row>
    <row r="34" spans="1:14" ht="18" customHeight="1">
      <c r="A34" s="27"/>
      <c r="B34" s="67">
        <f t="shared" ref="B34:B45" si="4">B14</f>
        <v>0</v>
      </c>
      <c r="C34" s="68">
        <f t="shared" ref="C34:C45" si="5">I14*$L$43</f>
        <v>0</v>
      </c>
      <c r="D34" s="68" t="e">
        <f t="shared" ref="D34:D45" si="6">VLOOKUP($J$13,$K$38:$L$40,2,FALSE)*J14</f>
        <v>#N/A</v>
      </c>
      <c r="E34" s="68" t="e">
        <f t="shared" ref="E34:E45" si="7">VLOOKUP(K$11,$J$34:$L$37,3,FALSE)*K14</f>
        <v>#N/A</v>
      </c>
      <c r="F34" s="68" t="e">
        <f t="shared" ref="F34:F45" si="8">VLOOKUP(L$11,$J$34:$L$37,3,FALSE)*L14</f>
        <v>#N/A</v>
      </c>
      <c r="G34" s="68" t="e">
        <f t="shared" ref="G34:G45" si="9">VLOOKUP(M$11,$J$34:$L$37,3,FALSE)*M14</f>
        <v>#N/A</v>
      </c>
      <c r="H34" s="68" t="e">
        <f t="shared" ref="H34:H45" si="10">SUM(B34:G34)</f>
        <v>#N/A</v>
      </c>
      <c r="J34" s="52" t="s">
        <v>39</v>
      </c>
      <c r="K34" s="53" t="s">
        <v>40</v>
      </c>
      <c r="L34" s="54">
        <v>34.6</v>
      </c>
      <c r="M34" s="55">
        <v>0.87</v>
      </c>
      <c r="N34" s="50"/>
    </row>
    <row r="35" spans="1:14" ht="18" customHeight="1">
      <c r="A35" s="27"/>
      <c r="B35" s="67" t="str">
        <f t="shared" si="4"/>
        <v/>
      </c>
      <c r="C35" s="68">
        <f t="shared" si="5"/>
        <v>0</v>
      </c>
      <c r="D35" s="68" t="e">
        <f t="shared" si="6"/>
        <v>#N/A</v>
      </c>
      <c r="E35" s="68" t="e">
        <f t="shared" si="7"/>
        <v>#N/A</v>
      </c>
      <c r="F35" s="68" t="e">
        <f t="shared" si="8"/>
        <v>#N/A</v>
      </c>
      <c r="G35" s="68" t="e">
        <f t="shared" si="9"/>
        <v>#N/A</v>
      </c>
      <c r="H35" s="68" t="e">
        <f t="shared" si="10"/>
        <v>#N/A</v>
      </c>
      <c r="J35" s="52" t="s">
        <v>41</v>
      </c>
      <c r="K35" s="53" t="s">
        <v>40</v>
      </c>
      <c r="L35" s="54">
        <v>36.700000000000003</v>
      </c>
      <c r="M35" s="55">
        <v>0.95</v>
      </c>
      <c r="N35" s="50"/>
    </row>
    <row r="36" spans="1:14" ht="18" customHeight="1">
      <c r="A36" s="27"/>
      <c r="B36" s="67" t="str">
        <f t="shared" si="4"/>
        <v/>
      </c>
      <c r="C36" s="68">
        <f t="shared" si="5"/>
        <v>0</v>
      </c>
      <c r="D36" s="68" t="e">
        <f t="shared" si="6"/>
        <v>#N/A</v>
      </c>
      <c r="E36" s="68" t="e">
        <f t="shared" si="7"/>
        <v>#N/A</v>
      </c>
      <c r="F36" s="68" t="e">
        <f t="shared" si="8"/>
        <v>#N/A</v>
      </c>
      <c r="G36" s="68" t="e">
        <f t="shared" si="9"/>
        <v>#N/A</v>
      </c>
      <c r="H36" s="68" t="e">
        <f t="shared" si="10"/>
        <v>#N/A</v>
      </c>
      <c r="J36" s="52" t="s">
        <v>42</v>
      </c>
      <c r="K36" s="53" t="s">
        <v>40</v>
      </c>
      <c r="L36" s="54">
        <v>37.700000000000003</v>
      </c>
      <c r="M36" s="55">
        <v>0.97</v>
      </c>
      <c r="N36" s="50"/>
    </row>
    <row r="37" spans="1:14" ht="18" customHeight="1">
      <c r="A37" s="27"/>
      <c r="B37" s="67" t="str">
        <f t="shared" si="4"/>
        <v/>
      </c>
      <c r="C37" s="68">
        <f t="shared" si="5"/>
        <v>0</v>
      </c>
      <c r="D37" s="68" t="e">
        <f t="shared" si="6"/>
        <v>#N/A</v>
      </c>
      <c r="E37" s="68" t="e">
        <f t="shared" si="7"/>
        <v>#N/A</v>
      </c>
      <c r="F37" s="68" t="e">
        <f t="shared" si="8"/>
        <v>#N/A</v>
      </c>
      <c r="G37" s="68" t="e">
        <f t="shared" si="9"/>
        <v>#N/A</v>
      </c>
      <c r="H37" s="68" t="e">
        <f t="shared" si="10"/>
        <v>#N/A</v>
      </c>
      <c r="J37" s="52" t="s">
        <v>43</v>
      </c>
      <c r="K37" s="53" t="s">
        <v>40</v>
      </c>
      <c r="L37" s="54">
        <v>39.1</v>
      </c>
      <c r="M37" s="55" t="s">
        <v>44</v>
      </c>
      <c r="N37" s="50"/>
    </row>
    <row r="38" spans="1:14" ht="18" customHeight="1">
      <c r="A38" s="27"/>
      <c r="B38" s="67" t="str">
        <f t="shared" si="4"/>
        <v/>
      </c>
      <c r="C38" s="68">
        <f t="shared" si="5"/>
        <v>0</v>
      </c>
      <c r="D38" s="68" t="e">
        <f t="shared" si="6"/>
        <v>#N/A</v>
      </c>
      <c r="E38" s="68" t="e">
        <f t="shared" si="7"/>
        <v>#N/A</v>
      </c>
      <c r="F38" s="68" t="e">
        <f t="shared" si="8"/>
        <v>#N/A</v>
      </c>
      <c r="G38" s="68" t="e">
        <f t="shared" si="9"/>
        <v>#N/A</v>
      </c>
      <c r="H38" s="68" t="e">
        <f t="shared" si="10"/>
        <v>#N/A</v>
      </c>
      <c r="J38" s="148" t="s">
        <v>91</v>
      </c>
      <c r="K38" s="53" t="s">
        <v>45</v>
      </c>
      <c r="L38" s="54">
        <v>5.0799999999999998E-2</v>
      </c>
      <c r="M38" s="54">
        <v>1.31E-3</v>
      </c>
      <c r="N38" s="50" t="s">
        <v>69</v>
      </c>
    </row>
    <row r="39" spans="1:14" ht="18" customHeight="1">
      <c r="A39" s="27"/>
      <c r="B39" s="67" t="str">
        <f t="shared" si="4"/>
        <v/>
      </c>
      <c r="C39" s="68">
        <f t="shared" si="5"/>
        <v>0</v>
      </c>
      <c r="D39" s="68" t="e">
        <f t="shared" si="6"/>
        <v>#N/A</v>
      </c>
      <c r="E39" s="68" t="e">
        <f t="shared" si="7"/>
        <v>#N/A</v>
      </c>
      <c r="F39" s="68" t="e">
        <f t="shared" si="8"/>
        <v>#N/A</v>
      </c>
      <c r="G39" s="68" t="e">
        <f t="shared" si="9"/>
        <v>#N/A</v>
      </c>
      <c r="H39" s="68" t="e">
        <f t="shared" si="10"/>
        <v>#N/A</v>
      </c>
      <c r="J39" s="148" t="s">
        <v>94</v>
      </c>
      <c r="K39" s="53" t="s">
        <v>46</v>
      </c>
      <c r="L39" s="54">
        <v>50.8</v>
      </c>
      <c r="M39" s="55" t="s">
        <v>47</v>
      </c>
      <c r="N39" s="50" t="s">
        <v>69</v>
      </c>
    </row>
    <row r="40" spans="1:14" ht="18" customHeight="1">
      <c r="A40" s="27"/>
      <c r="B40" s="67" t="str">
        <f t="shared" si="4"/>
        <v/>
      </c>
      <c r="C40" s="68">
        <f t="shared" si="5"/>
        <v>0</v>
      </c>
      <c r="D40" s="68" t="e">
        <f t="shared" si="6"/>
        <v>#N/A</v>
      </c>
      <c r="E40" s="68" t="e">
        <f t="shared" si="7"/>
        <v>#N/A</v>
      </c>
      <c r="F40" s="68" t="e">
        <f t="shared" si="8"/>
        <v>#N/A</v>
      </c>
      <c r="G40" s="68" t="e">
        <f t="shared" si="9"/>
        <v>#N/A</v>
      </c>
      <c r="H40" s="68" t="e">
        <f t="shared" si="10"/>
        <v>#N/A</v>
      </c>
      <c r="J40" s="148" t="s">
        <v>95</v>
      </c>
      <c r="K40" s="53" t="s">
        <v>48</v>
      </c>
      <c r="L40" s="54">
        <v>0.11090000000000001</v>
      </c>
      <c r="M40" s="56">
        <v>2.8598228346456696E-3</v>
      </c>
      <c r="N40" s="50" t="s">
        <v>69</v>
      </c>
    </row>
    <row r="41" spans="1:14" ht="18" customHeight="1">
      <c r="A41" s="27"/>
      <c r="B41" s="67" t="str">
        <f t="shared" si="4"/>
        <v/>
      </c>
      <c r="C41" s="68">
        <f t="shared" si="5"/>
        <v>0</v>
      </c>
      <c r="D41" s="68" t="e">
        <f t="shared" si="6"/>
        <v>#N/A</v>
      </c>
      <c r="E41" s="68" t="e">
        <f t="shared" si="7"/>
        <v>#N/A</v>
      </c>
      <c r="F41" s="68" t="e">
        <f t="shared" si="8"/>
        <v>#N/A</v>
      </c>
      <c r="G41" s="68" t="e">
        <f t="shared" si="9"/>
        <v>#N/A</v>
      </c>
      <c r="H41" s="68" t="e">
        <f t="shared" si="10"/>
        <v>#N/A</v>
      </c>
      <c r="J41" s="52" t="s">
        <v>49</v>
      </c>
      <c r="K41" s="53" t="s">
        <v>48</v>
      </c>
      <c r="L41" s="57">
        <v>4.48E-2</v>
      </c>
      <c r="M41" s="56">
        <v>1.15E-3</v>
      </c>
      <c r="N41" s="49" t="s">
        <v>49</v>
      </c>
    </row>
    <row r="42" spans="1:14" ht="18" customHeight="1">
      <c r="A42" s="27"/>
      <c r="B42" s="67" t="str">
        <f t="shared" si="4"/>
        <v/>
      </c>
      <c r="C42" s="68">
        <f t="shared" si="5"/>
        <v>0</v>
      </c>
      <c r="D42" s="68" t="e">
        <f t="shared" si="6"/>
        <v>#N/A</v>
      </c>
      <c r="E42" s="68" t="e">
        <f t="shared" si="7"/>
        <v>#N/A</v>
      </c>
      <c r="F42" s="68" t="e">
        <f t="shared" si="8"/>
        <v>#N/A</v>
      </c>
      <c r="G42" s="68" t="e">
        <f t="shared" si="9"/>
        <v>#N/A</v>
      </c>
      <c r="H42" s="68" t="e">
        <f t="shared" si="10"/>
        <v>#N/A</v>
      </c>
      <c r="J42" s="52" t="s">
        <v>50</v>
      </c>
      <c r="K42" s="53" t="s">
        <v>46</v>
      </c>
      <c r="L42" s="54">
        <v>54.6</v>
      </c>
      <c r="M42" s="55" t="s">
        <v>51</v>
      </c>
      <c r="N42" s="49" t="s">
        <v>50</v>
      </c>
    </row>
    <row r="43" spans="1:14" ht="18" customHeight="1">
      <c r="A43" s="27"/>
      <c r="B43" s="67" t="str">
        <f t="shared" si="4"/>
        <v/>
      </c>
      <c r="C43" s="68">
        <f t="shared" si="5"/>
        <v>0</v>
      </c>
      <c r="D43" s="68" t="e">
        <f t="shared" si="6"/>
        <v>#N/A</v>
      </c>
      <c r="E43" s="68" t="e">
        <f t="shared" si="7"/>
        <v>#N/A</v>
      </c>
      <c r="F43" s="68" t="e">
        <f t="shared" si="8"/>
        <v>#N/A</v>
      </c>
      <c r="G43" s="68" t="e">
        <f t="shared" si="9"/>
        <v>#N/A</v>
      </c>
      <c r="H43" s="68" t="e">
        <f t="shared" si="10"/>
        <v>#N/A</v>
      </c>
      <c r="J43" s="52" t="s">
        <v>96</v>
      </c>
      <c r="K43" s="53" t="s">
        <v>157</v>
      </c>
      <c r="L43" s="58">
        <v>9.9699999999999997E-3</v>
      </c>
      <c r="M43" s="58">
        <v>2.5999999999999998E-4</v>
      </c>
      <c r="N43" s="50"/>
    </row>
    <row r="44" spans="1:14" ht="18" customHeight="1">
      <c r="A44" s="27"/>
      <c r="B44" s="67" t="str">
        <f t="shared" si="4"/>
        <v/>
      </c>
      <c r="C44" s="68">
        <f t="shared" si="5"/>
        <v>0</v>
      </c>
      <c r="D44" s="68" t="e">
        <f t="shared" si="6"/>
        <v>#N/A</v>
      </c>
      <c r="E44" s="68" t="e">
        <f t="shared" si="7"/>
        <v>#N/A</v>
      </c>
      <c r="F44" s="68" t="e">
        <f t="shared" si="8"/>
        <v>#N/A</v>
      </c>
      <c r="G44" s="68" t="e">
        <f t="shared" si="9"/>
        <v>#N/A</v>
      </c>
      <c r="H44" s="68" t="e">
        <f t="shared" si="10"/>
        <v>#N/A</v>
      </c>
    </row>
    <row r="45" spans="1:14" ht="18" customHeight="1">
      <c r="A45" s="27"/>
      <c r="B45" s="67" t="str">
        <f t="shared" si="4"/>
        <v/>
      </c>
      <c r="C45" s="68">
        <f t="shared" si="5"/>
        <v>0</v>
      </c>
      <c r="D45" s="68" t="e">
        <f t="shared" si="6"/>
        <v>#N/A</v>
      </c>
      <c r="E45" s="68" t="e">
        <f t="shared" si="7"/>
        <v>#N/A</v>
      </c>
      <c r="F45" s="68" t="e">
        <f t="shared" si="8"/>
        <v>#N/A</v>
      </c>
      <c r="G45" s="68" t="e">
        <f t="shared" si="9"/>
        <v>#N/A</v>
      </c>
      <c r="H45" s="68" t="e">
        <f t="shared" si="10"/>
        <v>#N/A</v>
      </c>
    </row>
    <row r="46" spans="1:14" ht="18" customHeight="1">
      <c r="A46" s="27"/>
      <c r="B46" s="51" t="s">
        <v>68</v>
      </c>
      <c r="C46" s="69">
        <f t="shared" ref="C46:G46" si="11">SUM(C34:C45)</f>
        <v>0</v>
      </c>
      <c r="D46" s="69" t="e">
        <f t="shared" si="11"/>
        <v>#N/A</v>
      </c>
      <c r="E46" s="69" t="e">
        <f t="shared" si="11"/>
        <v>#N/A</v>
      </c>
      <c r="F46" s="69" t="e">
        <f t="shared" si="11"/>
        <v>#N/A</v>
      </c>
      <c r="G46" s="69" t="e">
        <f t="shared" si="11"/>
        <v>#N/A</v>
      </c>
      <c r="H46" s="68" t="e">
        <f>SUM(H34:H45)</f>
        <v>#N/A</v>
      </c>
    </row>
    <row r="47" spans="1:14" ht="18" customHeight="1">
      <c r="A47" s="27"/>
      <c r="B47" s="47"/>
      <c r="E47" s="27"/>
      <c r="F47" s="27"/>
      <c r="G47" s="27"/>
      <c r="H47" s="27"/>
    </row>
    <row r="48" spans="1:14" ht="18" customHeight="1">
      <c r="A48" s="27"/>
      <c r="H48" s="27"/>
      <c r="I48" s="27"/>
    </row>
    <row r="49" spans="1:9" ht="18" customHeight="1">
      <c r="A49" s="27"/>
      <c r="H49" s="27"/>
      <c r="I49" s="27"/>
    </row>
    <row r="50" spans="1:9" ht="18" customHeight="1">
      <c r="A50" s="27"/>
      <c r="H50" s="27"/>
      <c r="I50" s="27"/>
    </row>
    <row r="51" spans="1:9" ht="18" customHeight="1">
      <c r="A51" s="27"/>
      <c r="H51" s="27"/>
      <c r="I51" s="27"/>
    </row>
    <row r="52" spans="1:9" ht="18" customHeight="1">
      <c r="A52" s="27"/>
      <c r="H52" s="27"/>
      <c r="I52" s="27"/>
    </row>
    <row r="53" spans="1:9" ht="18" customHeight="1">
      <c r="A53" s="27"/>
      <c r="H53" s="27"/>
      <c r="I53" s="27"/>
    </row>
    <row r="54" spans="1:9" ht="18" customHeight="1">
      <c r="A54" s="27"/>
      <c r="H54" s="27"/>
      <c r="I54" s="27"/>
    </row>
    <row r="55" spans="1:9" ht="18" customHeight="1">
      <c r="A55" s="27"/>
      <c r="H55" s="27"/>
      <c r="I55" s="27"/>
    </row>
    <row r="56" spans="1:9" ht="18" customHeight="1">
      <c r="A56" s="27"/>
      <c r="H56" s="27"/>
      <c r="I56" s="27"/>
    </row>
    <row r="57" spans="1:9" ht="18" customHeight="1">
      <c r="A57" s="27"/>
      <c r="H57" s="27"/>
      <c r="I57" s="27"/>
    </row>
    <row r="58" spans="1:9" ht="15.95" customHeight="1">
      <c r="A58" s="27"/>
      <c r="H58" s="27"/>
      <c r="I58" s="27"/>
    </row>
    <row r="59" spans="1:9" ht="15.95" customHeight="1">
      <c r="A59" s="27"/>
      <c r="H59" s="27"/>
      <c r="I59" s="27"/>
    </row>
    <row r="60" spans="1:9" ht="13.5" customHeight="1">
      <c r="A60" s="27"/>
      <c r="C60" s="47"/>
      <c r="F60" s="27"/>
      <c r="G60" s="27"/>
      <c r="H60" s="27"/>
      <c r="I60" s="27"/>
    </row>
    <row r="61" spans="1:9" ht="13.5" customHeight="1">
      <c r="A61" s="27"/>
      <c r="C61" s="47"/>
      <c r="F61" s="27"/>
      <c r="G61" s="27"/>
      <c r="H61" s="27"/>
      <c r="I61" s="27"/>
    </row>
    <row r="62" spans="1:9" ht="13.5" customHeight="1">
      <c r="A62" s="27"/>
      <c r="C62" s="47"/>
      <c r="F62" s="27"/>
      <c r="G62" s="27"/>
      <c r="H62" s="27"/>
      <c r="I62" s="27"/>
    </row>
    <row r="63" spans="1:9" ht="21" customHeight="1">
      <c r="A63" s="27"/>
      <c r="C63" s="47"/>
      <c r="F63" s="27"/>
      <c r="G63" s="27"/>
      <c r="H63" s="27"/>
      <c r="I63" s="27"/>
    </row>
    <row r="64" spans="1:9" ht="21" customHeight="1">
      <c r="A64" s="27"/>
    </row>
    <row r="65" spans="2:17" ht="21" customHeight="1"/>
    <row r="66" spans="2:17" ht="21" customHeight="1">
      <c r="G66" s="27"/>
      <c r="H66" s="27"/>
      <c r="I66" s="27"/>
      <c r="J66" s="27"/>
      <c r="K66" s="27"/>
      <c r="L66" s="27"/>
      <c r="M66" s="27"/>
      <c r="N66" s="27"/>
      <c r="O66" s="27"/>
      <c r="P66" s="27"/>
      <c r="Q66" s="27"/>
    </row>
    <row r="67" spans="2:17" ht="21" customHeight="1">
      <c r="G67" s="27"/>
      <c r="H67" s="27"/>
      <c r="I67" s="27"/>
      <c r="J67" s="27"/>
      <c r="K67" s="27"/>
      <c r="L67" s="27"/>
      <c r="M67" s="27"/>
      <c r="N67" s="27"/>
      <c r="O67" s="27"/>
      <c r="P67" s="27"/>
      <c r="Q67" s="27"/>
    </row>
    <row r="68" spans="2:17" ht="21" customHeight="1">
      <c r="G68" s="27"/>
      <c r="H68" s="27"/>
      <c r="I68" s="27"/>
      <c r="J68" s="27"/>
      <c r="K68" s="27"/>
      <c r="L68" s="27"/>
      <c r="M68" s="27"/>
      <c r="N68" s="27"/>
      <c r="O68" s="27"/>
      <c r="P68" s="27"/>
      <c r="Q68" s="27"/>
    </row>
    <row r="69" spans="2:17" ht="21" customHeight="1">
      <c r="G69" s="27"/>
      <c r="H69" s="27"/>
      <c r="I69" s="27"/>
      <c r="J69" s="27"/>
      <c r="K69" s="27"/>
      <c r="L69" s="27"/>
      <c r="M69" s="27"/>
      <c r="N69" s="27"/>
      <c r="O69" s="27"/>
      <c r="P69" s="27"/>
      <c r="Q69" s="27"/>
    </row>
    <row r="70" spans="2:17" ht="21" customHeight="1">
      <c r="G70" s="27"/>
      <c r="H70" s="27"/>
      <c r="I70" s="27"/>
      <c r="J70" s="27"/>
      <c r="K70" s="27"/>
      <c r="L70" s="27"/>
      <c r="M70" s="27"/>
      <c r="N70" s="27"/>
      <c r="O70" s="27"/>
      <c r="P70" s="27"/>
      <c r="Q70" s="27"/>
    </row>
    <row r="71" spans="2:17">
      <c r="G71" s="27"/>
      <c r="H71" s="27"/>
      <c r="I71" s="27"/>
      <c r="J71" s="27"/>
      <c r="K71" s="27"/>
      <c r="L71" s="27"/>
      <c r="M71" s="27"/>
      <c r="N71" s="27"/>
      <c r="O71" s="27"/>
      <c r="P71" s="27"/>
      <c r="Q71" s="27"/>
    </row>
    <row r="75" spans="2:17" ht="14.25">
      <c r="B75" s="59"/>
    </row>
    <row r="76" spans="2:17" ht="14.25">
      <c r="B76" s="59"/>
    </row>
    <row r="77" spans="2:17" ht="14.25">
      <c r="B77" s="59"/>
    </row>
    <row r="78" spans="2:17" ht="14.25">
      <c r="B78" s="59"/>
    </row>
    <row r="79" spans="2:17" ht="14.25">
      <c r="B79" s="59"/>
    </row>
    <row r="80" spans="2:17" ht="14.25">
      <c r="B80" s="59"/>
    </row>
    <row r="81" spans="2:2" ht="14.25">
      <c r="B81" s="59"/>
    </row>
    <row r="82" spans="2:2" ht="14.25">
      <c r="B82" s="59"/>
    </row>
    <row r="83" spans="2:2" ht="14.25">
      <c r="B83" s="59"/>
    </row>
    <row r="84" spans="2:2" ht="14.25">
      <c r="B84" s="59"/>
    </row>
  </sheetData>
  <mergeCells count="24">
    <mergeCell ref="L30:M30"/>
    <mergeCell ref="A26:B26"/>
    <mergeCell ref="A27:B27"/>
    <mergeCell ref="A28:B28"/>
    <mergeCell ref="C30:D30"/>
    <mergeCell ref="E30:F30"/>
    <mergeCell ref="J30:K30"/>
    <mergeCell ref="N10:N12"/>
    <mergeCell ref="C11:C12"/>
    <mergeCell ref="D11:D12"/>
    <mergeCell ref="E11:E12"/>
    <mergeCell ref="F11:F12"/>
    <mergeCell ref="G11:G12"/>
    <mergeCell ref="H11:H12"/>
    <mergeCell ref="J11:J12"/>
    <mergeCell ref="K11:K12"/>
    <mergeCell ref="L11:L12"/>
    <mergeCell ref="K10:M10"/>
    <mergeCell ref="M11:M12"/>
    <mergeCell ref="A10:B12"/>
    <mergeCell ref="C10:D10"/>
    <mergeCell ref="E10:F10"/>
    <mergeCell ref="G10:H10"/>
    <mergeCell ref="I10:I12"/>
  </mergeCells>
  <phoneticPr fontId="3"/>
  <conditionalFormatting sqref="A15:A25">
    <cfRule type="expression" dxfId="1" priority="2" stopIfTrue="1">
      <formula>B15=1</formula>
    </cfRule>
  </conditionalFormatting>
  <conditionalFormatting sqref="E30:F30 L30:M30">
    <cfRule type="containsErrors" dxfId="0" priority="1">
      <formula>ISERROR(E30)</formula>
    </cfRule>
  </conditionalFormatting>
  <dataValidations count="3">
    <dataValidation imeMode="halfAlpha" allowBlank="1" showInputMessage="1" showErrorMessage="1" sqref="A27 N14:N26 E26:E28 K10 D27 C27:C28 B26:D26 F26:F27 G26:I28 A14:I25 C5:C6 J14:M28" xr:uid="{523133CD-65A3-46D7-A61B-0EB9725D7B2E}"/>
    <dataValidation type="list" allowBlank="1" showInputMessage="1" showErrorMessage="1" sqref="J11:J12" xr:uid="{36DCA79A-D3DC-4A2F-BD9B-B8E40ECB9CF5}">
      <formula1>$J$38:$J$42</formula1>
    </dataValidation>
    <dataValidation type="list" allowBlank="1" showInputMessage="1" sqref="K11:M12" xr:uid="{727B7069-8AA3-4AC5-BC37-66A61568EA20}">
      <formula1>$J$34:$J$37</formula1>
    </dataValidation>
  </dataValidations>
  <pageMargins left="0.62992125984251968" right="0.11811023622047245"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228600</xdr:colOff>
                    <xdr:row>1</xdr:row>
                    <xdr:rowOff>0</xdr:rowOff>
                  </from>
                  <to>
                    <xdr:col>1</xdr:col>
                    <xdr:colOff>266700</xdr:colOff>
                    <xdr:row>1</xdr:row>
                    <xdr:rowOff>247650</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1</xdr:col>
                    <xdr:colOff>228600</xdr:colOff>
                    <xdr:row>2</xdr:row>
                    <xdr:rowOff>0</xdr:rowOff>
                  </from>
                  <to>
                    <xdr:col>1</xdr:col>
                    <xdr:colOff>266700</xdr:colOff>
                    <xdr:row>3</xdr:row>
                    <xdr:rowOff>19050</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14</xdr:col>
                    <xdr:colOff>0</xdr:colOff>
                    <xdr:row>1</xdr:row>
                    <xdr:rowOff>0</xdr:rowOff>
                  </from>
                  <to>
                    <xdr:col>14</xdr:col>
                    <xdr:colOff>38100</xdr:colOff>
                    <xdr:row>1</xdr:row>
                    <xdr:rowOff>247650</xdr:rowOff>
                  </to>
                </anchor>
              </controlPr>
            </control>
          </mc:Choice>
        </mc:AlternateContent>
        <mc:AlternateContent xmlns:mc="http://schemas.openxmlformats.org/markup-compatibility/2006">
          <mc:Choice Requires="x14">
            <control shapeId="3081" r:id="rId7" name="Check Box 9">
              <controlPr defaultSize="0" autoFill="0" autoLine="0" autoPict="0">
                <anchor moveWithCells="1">
                  <from>
                    <xdr:col>14</xdr:col>
                    <xdr:colOff>228600</xdr:colOff>
                    <xdr:row>3</xdr:row>
                    <xdr:rowOff>0</xdr:rowOff>
                  </from>
                  <to>
                    <xdr:col>14</xdr:col>
                    <xdr:colOff>266700</xdr:colOff>
                    <xdr:row>4</xdr:row>
                    <xdr:rowOff>19050</xdr:rowOff>
                  </to>
                </anchor>
              </controlPr>
            </control>
          </mc:Choice>
        </mc:AlternateContent>
        <mc:AlternateContent xmlns:mc="http://schemas.openxmlformats.org/markup-compatibility/2006">
          <mc:Choice Requires="x14">
            <control shapeId="3082" r:id="rId8" name="Check Box 10">
              <controlPr defaultSize="0" autoFill="0" autoLine="0" autoPict="0">
                <anchor moveWithCells="1">
                  <from>
                    <xdr:col>14</xdr:col>
                    <xdr:colOff>228600</xdr:colOff>
                    <xdr:row>3</xdr:row>
                    <xdr:rowOff>0</xdr:rowOff>
                  </from>
                  <to>
                    <xdr:col>14</xdr:col>
                    <xdr:colOff>266700</xdr:colOff>
                    <xdr:row>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5"/>
  <sheetViews>
    <sheetView view="pageBreakPreview" zoomScaleNormal="70" zoomScaleSheetLayoutView="100" workbookViewId="0">
      <selection activeCell="D6" sqref="D6"/>
    </sheetView>
  </sheetViews>
  <sheetFormatPr defaultRowHeight="18.75"/>
  <cols>
    <col min="1" max="1" width="4" customWidth="1"/>
    <col min="2" max="2" width="70.625" customWidth="1"/>
    <col min="3" max="3" width="3.625" customWidth="1"/>
    <col min="14" max="14" width="9" customWidth="1"/>
  </cols>
  <sheetData>
    <row r="1" spans="1:3">
      <c r="A1" s="193" t="s">
        <v>255</v>
      </c>
      <c r="B1" s="193"/>
    </row>
    <row r="2" spans="1:3">
      <c r="A2" s="1"/>
      <c r="B2" s="1"/>
      <c r="C2" s="1"/>
    </row>
    <row r="3" spans="1:3">
      <c r="A3" s="1"/>
      <c r="B3" s="151"/>
      <c r="C3" s="1"/>
    </row>
    <row r="4" spans="1:3">
      <c r="A4" s="1"/>
      <c r="C4" s="1"/>
    </row>
    <row r="5" spans="1:3" ht="39.75">
      <c r="A5" s="1"/>
      <c r="B5" s="4" t="s">
        <v>0</v>
      </c>
      <c r="C5" s="1"/>
    </row>
    <row r="6" spans="1:3">
      <c r="A6" s="1"/>
      <c r="B6" s="2"/>
      <c r="C6" s="1"/>
    </row>
    <row r="7" spans="1:3" ht="39.75">
      <c r="A7" s="1"/>
      <c r="B7" s="4" t="s">
        <v>1</v>
      </c>
      <c r="C7" s="1"/>
    </row>
    <row r="8" spans="1:3" s="8" customFormat="1">
      <c r="A8" s="6"/>
      <c r="B8" s="7"/>
      <c r="C8" s="6"/>
    </row>
    <row r="9" spans="1:3" s="8" customFormat="1" ht="25.5">
      <c r="A9" s="6"/>
      <c r="B9" s="9" t="s">
        <v>4</v>
      </c>
      <c r="C9" s="6"/>
    </row>
    <row r="10" spans="1:3" s="8" customFormat="1">
      <c r="A10" s="6"/>
      <c r="B10" s="7"/>
      <c r="C10" s="6"/>
    </row>
    <row r="11" spans="1:3">
      <c r="A11" s="1"/>
      <c r="B11" s="2"/>
      <c r="C11" s="1"/>
    </row>
    <row r="12" spans="1:3">
      <c r="A12" s="1"/>
      <c r="B12" s="2"/>
      <c r="C12" s="1"/>
    </row>
    <row r="13" spans="1:3">
      <c r="A13" s="1"/>
      <c r="B13" s="2"/>
      <c r="C13" s="1"/>
    </row>
    <row r="14" spans="1:3">
      <c r="A14" s="1"/>
      <c r="B14" s="2"/>
      <c r="C14" s="1"/>
    </row>
    <row r="15" spans="1:3">
      <c r="A15" s="1"/>
      <c r="B15" s="2"/>
      <c r="C15" s="1"/>
    </row>
    <row r="16" spans="1:3">
      <c r="A16" s="1"/>
      <c r="B16" s="2"/>
      <c r="C16" s="1"/>
    </row>
    <row r="17" spans="1:4">
      <c r="A17" s="1"/>
      <c r="B17" s="2"/>
      <c r="C17" s="1"/>
    </row>
    <row r="18" spans="1:4">
      <c r="A18" s="1"/>
      <c r="B18" s="2"/>
      <c r="C18" s="1"/>
    </row>
    <row r="19" spans="1:4">
      <c r="A19" s="1"/>
      <c r="B19" s="2"/>
      <c r="C19" s="1"/>
    </row>
    <row r="20" spans="1:4">
      <c r="A20" s="1"/>
      <c r="B20" s="2"/>
      <c r="C20" s="1"/>
    </row>
    <row r="21" spans="1:4">
      <c r="A21" s="1"/>
      <c r="B21" s="2"/>
      <c r="C21" s="1"/>
    </row>
    <row r="22" spans="1:4">
      <c r="A22" s="1"/>
      <c r="B22" s="2"/>
      <c r="C22" s="1"/>
    </row>
    <row r="23" spans="1:4">
      <c r="A23" s="1"/>
      <c r="B23" s="2"/>
      <c r="C23" s="1"/>
    </row>
    <row r="24" spans="1:4">
      <c r="A24" s="1"/>
      <c r="B24" s="2"/>
      <c r="C24" s="1"/>
    </row>
    <row r="25" spans="1:4" ht="25.5">
      <c r="A25" s="1"/>
      <c r="B25" s="5">
        <f>'2_診断統括'!E6</f>
        <v>45081</v>
      </c>
      <c r="C25" s="1"/>
      <c r="D25" t="s">
        <v>193</v>
      </c>
    </row>
    <row r="26" spans="1:4">
      <c r="A26" s="1"/>
      <c r="B26" s="2"/>
      <c r="C26" s="1"/>
    </row>
    <row r="27" spans="1:4" ht="25.5">
      <c r="A27" s="1"/>
      <c r="B27" s="3" t="s">
        <v>2</v>
      </c>
      <c r="C27" s="1"/>
    </row>
    <row r="28" spans="1:4">
      <c r="A28" s="1"/>
      <c r="B28" s="2"/>
      <c r="C28" s="1"/>
    </row>
    <row r="29" spans="1:4" ht="25.5">
      <c r="A29" s="1"/>
      <c r="B29" s="3" t="s">
        <v>3</v>
      </c>
      <c r="C29" s="1"/>
    </row>
    <row r="30" spans="1:4">
      <c r="A30" s="1"/>
      <c r="B30" s="2"/>
      <c r="C30" s="1"/>
    </row>
    <row r="31" spans="1:4" ht="25.5">
      <c r="A31" s="1"/>
      <c r="B31" s="3" t="s">
        <v>5</v>
      </c>
      <c r="C31" s="1"/>
    </row>
    <row r="32" spans="1:4">
      <c r="A32" s="1"/>
      <c r="C32" s="1"/>
    </row>
    <row r="33" spans="1:3">
      <c r="A33" s="1"/>
      <c r="C33" s="1"/>
    </row>
    <row r="34" spans="1:3">
      <c r="A34" s="1"/>
      <c r="C34" s="1"/>
    </row>
    <row r="35" spans="1:3">
      <c r="A35" s="1"/>
      <c r="B35" s="1"/>
      <c r="C35" s="1"/>
    </row>
  </sheetData>
  <mergeCells count="1">
    <mergeCell ref="A1:B1"/>
  </mergeCells>
  <phoneticPr fontId="3"/>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FA2FB-DDE3-4C78-B897-4F8442F4F102}">
  <dimension ref="A1:K44"/>
  <sheetViews>
    <sheetView view="pageBreakPreview" zoomScaleNormal="100" zoomScaleSheetLayoutView="100" zoomScalePageLayoutView="70" workbookViewId="0">
      <selection activeCell="J14" sqref="J14"/>
    </sheetView>
  </sheetViews>
  <sheetFormatPr defaultRowHeight="18.75"/>
  <cols>
    <col min="1" max="3" width="3.625" customWidth="1"/>
    <col min="4" max="4" width="2.125" customWidth="1"/>
    <col min="5" max="5" width="21.125" customWidth="1"/>
    <col min="6" max="6" width="9.25" customWidth="1"/>
    <col min="7" max="25" width="3.625" customWidth="1"/>
    <col min="26" max="26" width="2.375" customWidth="1"/>
    <col min="27" max="46" width="3.625" customWidth="1"/>
  </cols>
  <sheetData>
    <row r="1" spans="1:7" ht="24">
      <c r="A1" s="79" t="s">
        <v>61</v>
      </c>
      <c r="B1" s="79" t="s">
        <v>140</v>
      </c>
    </row>
    <row r="3" spans="1:7">
      <c r="B3" s="10" t="s">
        <v>168</v>
      </c>
      <c r="C3" s="2">
        <v>2</v>
      </c>
      <c r="D3" t="s">
        <v>166</v>
      </c>
      <c r="E3" s="8" t="s">
        <v>62</v>
      </c>
    </row>
    <row r="4" spans="1:7">
      <c r="B4" s="14"/>
      <c r="E4" s="136" t="s">
        <v>6</v>
      </c>
      <c r="G4" s="8"/>
    </row>
    <row r="5" spans="1:7">
      <c r="B5" s="14"/>
      <c r="E5" s="137" t="s">
        <v>167</v>
      </c>
    </row>
    <row r="6" spans="1:7">
      <c r="B6" s="14"/>
      <c r="E6" s="136" t="s">
        <v>60</v>
      </c>
      <c r="G6" s="8"/>
    </row>
    <row r="7" spans="1:7" ht="9.9499999999999993" customHeight="1">
      <c r="B7" s="14"/>
    </row>
    <row r="8" spans="1:7">
      <c r="B8" s="10" t="s">
        <v>168</v>
      </c>
      <c r="C8" s="2">
        <v>3</v>
      </c>
      <c r="D8" t="s">
        <v>166</v>
      </c>
      <c r="E8" t="s">
        <v>173</v>
      </c>
    </row>
    <row r="9" spans="1:7">
      <c r="E9" s="137" t="s">
        <v>169</v>
      </c>
    </row>
    <row r="10" spans="1:7">
      <c r="B10" s="14"/>
      <c r="E10" s="136" t="s">
        <v>171</v>
      </c>
      <c r="G10" s="8"/>
    </row>
    <row r="11" spans="1:7">
      <c r="B11" s="14"/>
      <c r="E11" s="136" t="s">
        <v>172</v>
      </c>
    </row>
    <row r="12" spans="1:7" ht="9.9499999999999993" customHeight="1">
      <c r="B12" s="14"/>
    </row>
    <row r="13" spans="1:7" ht="20.25" customHeight="1">
      <c r="B13" s="10" t="s">
        <v>168</v>
      </c>
      <c r="C13" s="2">
        <v>4</v>
      </c>
      <c r="D13" t="s">
        <v>166</v>
      </c>
      <c r="E13" t="s">
        <v>174</v>
      </c>
    </row>
    <row r="14" spans="1:7" ht="9.9499999999999993" customHeight="1"/>
    <row r="15" spans="1:7" ht="20.25" customHeight="1">
      <c r="B15" s="10" t="s">
        <v>168</v>
      </c>
      <c r="C15" s="2">
        <v>5</v>
      </c>
      <c r="D15" t="s">
        <v>166</v>
      </c>
      <c r="E15" t="s">
        <v>175</v>
      </c>
      <c r="F15" t="s">
        <v>176</v>
      </c>
    </row>
    <row r="16" spans="1:7" ht="20.25" customHeight="1">
      <c r="B16" s="10"/>
      <c r="C16" s="2"/>
      <c r="E16" s="137" t="str">
        <f>'4_提案一覧'!B16</f>
        <v>A</v>
      </c>
    </row>
    <row r="17" spans="2:11" ht="9.9499999999999993" customHeight="1">
      <c r="B17" s="10"/>
      <c r="C17" s="2"/>
    </row>
    <row r="18" spans="2:11" ht="20.25" customHeight="1">
      <c r="B18" s="10" t="s">
        <v>168</v>
      </c>
      <c r="C18" s="2">
        <v>6</v>
      </c>
      <c r="D18" t="s">
        <v>166</v>
      </c>
      <c r="E18" t="s">
        <v>175</v>
      </c>
      <c r="F18" t="s">
        <v>177</v>
      </c>
      <c r="K18" t="s">
        <v>246</v>
      </c>
    </row>
    <row r="19" spans="2:11" ht="20.25" customHeight="1">
      <c r="B19" s="10"/>
      <c r="C19" s="2"/>
      <c r="E19" s="137" t="str">
        <f>'4_提案一覧'!B17</f>
        <v>B</v>
      </c>
    </row>
    <row r="20" spans="2:11" ht="9.9499999999999993" customHeight="1">
      <c r="B20" s="10"/>
      <c r="C20" s="2"/>
    </row>
    <row r="21" spans="2:11" ht="20.25" customHeight="1">
      <c r="B21" s="10" t="s">
        <v>168</v>
      </c>
      <c r="C21" s="2">
        <v>7</v>
      </c>
      <c r="D21" t="s">
        <v>166</v>
      </c>
      <c r="E21" t="s">
        <v>175</v>
      </c>
      <c r="F21" t="s">
        <v>178</v>
      </c>
    </row>
    <row r="22" spans="2:11" ht="20.25" customHeight="1">
      <c r="B22" s="10"/>
      <c r="C22" s="2"/>
      <c r="E22" s="137" t="str">
        <f>'4_提案一覧'!B18</f>
        <v>C</v>
      </c>
    </row>
    <row r="23" spans="2:11" ht="9.9499999999999993" customHeight="1">
      <c r="B23" s="10"/>
      <c r="C23" s="2"/>
    </row>
    <row r="24" spans="2:11" ht="20.25" customHeight="1">
      <c r="B24" s="10" t="s">
        <v>168</v>
      </c>
      <c r="C24" s="2">
        <v>8</v>
      </c>
      <c r="D24" t="s">
        <v>166</v>
      </c>
      <c r="E24" t="s">
        <v>175</v>
      </c>
      <c r="F24" t="s">
        <v>179</v>
      </c>
    </row>
    <row r="25" spans="2:11" ht="20.25" customHeight="1">
      <c r="B25" s="10"/>
      <c r="C25" s="2"/>
      <c r="E25" s="137" t="str">
        <f>'4_提案一覧'!B19</f>
        <v>D</v>
      </c>
    </row>
    <row r="26" spans="2:11" ht="9.9499999999999993" customHeight="1">
      <c r="B26" s="10"/>
      <c r="C26" s="2"/>
    </row>
    <row r="27" spans="2:11" ht="20.25" customHeight="1">
      <c r="B27" s="10" t="s">
        <v>168</v>
      </c>
      <c r="C27" s="2">
        <v>9</v>
      </c>
      <c r="D27" t="s">
        <v>166</v>
      </c>
      <c r="E27" t="s">
        <v>175</v>
      </c>
      <c r="F27" t="s">
        <v>180</v>
      </c>
    </row>
    <row r="28" spans="2:11" ht="20.25" customHeight="1">
      <c r="B28" s="10"/>
      <c r="C28" s="2"/>
      <c r="E28" s="137" t="str">
        <f>'4_提案一覧'!B20</f>
        <v>E</v>
      </c>
    </row>
    <row r="29" spans="2:11" ht="9.9499999999999993" customHeight="1">
      <c r="B29" s="10"/>
      <c r="C29" s="2"/>
    </row>
    <row r="30" spans="2:11">
      <c r="B30" s="14" t="s">
        <v>186</v>
      </c>
      <c r="K30" t="s">
        <v>247</v>
      </c>
    </row>
    <row r="31" spans="2:11">
      <c r="B31" s="14"/>
      <c r="C31" t="s">
        <v>187</v>
      </c>
    </row>
    <row r="32" spans="2:11">
      <c r="B32" s="14"/>
    </row>
    <row r="33" spans="2:2">
      <c r="B33" s="14"/>
    </row>
    <row r="34" spans="2:2">
      <c r="B34" s="14"/>
    </row>
    <row r="35" spans="2:2">
      <c r="B35" s="14"/>
    </row>
    <row r="36" spans="2:2" ht="19.5" customHeight="1">
      <c r="B36" s="14"/>
    </row>
    <row r="37" spans="2:2" ht="19.5" customHeight="1">
      <c r="B37" s="15"/>
    </row>
    <row r="38" spans="2:2" ht="19.5" customHeight="1">
      <c r="B38" s="15"/>
    </row>
    <row r="39" spans="2:2" ht="19.5" customHeight="1">
      <c r="B39" s="15"/>
    </row>
    <row r="40" spans="2:2" ht="19.5" customHeight="1">
      <c r="B40" s="15"/>
    </row>
    <row r="41" spans="2:2" ht="19.5" customHeight="1">
      <c r="B41" s="15"/>
    </row>
    <row r="42" spans="2:2" ht="19.5" customHeight="1"/>
    <row r="43" spans="2:2" ht="19.5" customHeight="1"/>
    <row r="44" spans="2:2" ht="19.5" customHeight="1"/>
  </sheetData>
  <phoneticPr fontId="3"/>
  <pageMargins left="0.70866141732283472" right="0.31496062992125984" top="0.74803149606299213" bottom="0.74803149606299213" header="0.31496062992125984" footer="0.31496062992125984"/>
  <pageSetup paperSize="9" orientation="portrait" r:id="rId1"/>
  <headerFooter>
    <oddFooter>&amp;C１</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0</xdr:colOff>
                    <xdr:row>3</xdr:row>
                    <xdr:rowOff>0</xdr:rowOff>
                  </from>
                  <to>
                    <xdr:col>2</xdr:col>
                    <xdr:colOff>38100</xdr:colOff>
                    <xdr:row>4</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7E5DE-3DF6-40E6-893A-97CD245A0AF9}">
  <dimension ref="A1:Y39"/>
  <sheetViews>
    <sheetView view="pageBreakPreview" zoomScaleNormal="85" zoomScaleSheetLayoutView="100" workbookViewId="0">
      <selection activeCell="T3" sqref="T3"/>
    </sheetView>
  </sheetViews>
  <sheetFormatPr defaultRowHeight="18.75"/>
  <cols>
    <col min="1" max="24" width="3.625" customWidth="1"/>
    <col min="25" max="25" width="2.375" customWidth="1"/>
    <col min="26" max="45" width="3.625" customWidth="1"/>
  </cols>
  <sheetData>
    <row r="1" spans="1:25" ht="24">
      <c r="A1" s="79" t="s">
        <v>61</v>
      </c>
      <c r="B1" s="79" t="s">
        <v>263</v>
      </c>
    </row>
    <row r="3" spans="1:25" ht="24">
      <c r="A3" s="79" t="s">
        <v>6</v>
      </c>
      <c r="B3" s="79"/>
    </row>
    <row r="4" spans="1:25">
      <c r="B4" t="s">
        <v>7</v>
      </c>
      <c r="Y4" s="13"/>
    </row>
    <row r="5" spans="1:25">
      <c r="B5" s="10"/>
      <c r="C5" s="196" t="s">
        <v>8</v>
      </c>
      <c r="D5" s="196"/>
      <c r="E5" s="197">
        <v>45039</v>
      </c>
      <c r="F5" s="197"/>
      <c r="G5" s="197"/>
      <c r="H5" s="197"/>
      <c r="I5" s="197"/>
      <c r="J5" s="197"/>
      <c r="K5" s="197"/>
      <c r="L5" s="197"/>
      <c r="Y5" s="15"/>
    </row>
    <row r="6" spans="1:25">
      <c r="B6" s="10"/>
      <c r="C6" s="196" t="s">
        <v>9</v>
      </c>
      <c r="D6" s="196"/>
      <c r="E6" s="197">
        <v>45081</v>
      </c>
      <c r="F6" s="197"/>
      <c r="G6" s="197"/>
      <c r="H6" s="197"/>
      <c r="I6" s="197"/>
      <c r="J6" s="197"/>
      <c r="K6" s="197"/>
      <c r="L6" s="197"/>
      <c r="Y6" s="15"/>
    </row>
    <row r="7" spans="1:25">
      <c r="Y7" s="15"/>
    </row>
    <row r="8" spans="1:25">
      <c r="B8" t="s">
        <v>138</v>
      </c>
      <c r="Y8" s="15"/>
    </row>
    <row r="9" spans="1:25">
      <c r="C9" t="s">
        <v>139</v>
      </c>
      <c r="Y9" s="15"/>
    </row>
    <row r="10" spans="1:25">
      <c r="Y10" s="15"/>
    </row>
    <row r="11" spans="1:25">
      <c r="B11" t="s">
        <v>10</v>
      </c>
      <c r="Y11" s="15"/>
    </row>
    <row r="12" spans="1:25">
      <c r="C12" t="s">
        <v>11</v>
      </c>
      <c r="Y12" s="14"/>
    </row>
    <row r="13" spans="1:25">
      <c r="Y13" s="15"/>
    </row>
    <row r="14" spans="1:25" ht="24">
      <c r="A14" s="79" t="s">
        <v>12</v>
      </c>
      <c r="B14" s="79"/>
      <c r="Y14" s="15"/>
    </row>
    <row r="15" spans="1:25" ht="20.25" customHeight="1">
      <c r="B15" s="194" t="s">
        <v>13</v>
      </c>
      <c r="C15" s="195"/>
      <c r="D15" s="195"/>
      <c r="E15" s="201"/>
      <c r="F15" s="201"/>
      <c r="G15" s="201"/>
      <c r="H15" s="201"/>
      <c r="I15" s="201"/>
      <c r="J15" s="201"/>
      <c r="K15" s="201"/>
      <c r="L15" s="201"/>
      <c r="M15" s="12" t="s">
        <v>24</v>
      </c>
      <c r="N15" s="194" t="s">
        <v>14</v>
      </c>
      <c r="O15" s="195"/>
      <c r="P15" s="195"/>
      <c r="Q15" s="200"/>
      <c r="R15" s="200"/>
      <c r="S15" s="200"/>
      <c r="T15" s="200"/>
      <c r="U15" s="200"/>
      <c r="V15" s="200"/>
      <c r="W15" s="12" t="s">
        <v>25</v>
      </c>
      <c r="Y15" s="15"/>
    </row>
    <row r="16" spans="1:25" ht="20.25" customHeight="1">
      <c r="B16" s="194" t="s">
        <v>15</v>
      </c>
      <c r="C16" s="195"/>
      <c r="D16" s="195"/>
      <c r="E16" s="198">
        <v>1</v>
      </c>
      <c r="F16" s="198"/>
      <c r="G16" s="198"/>
      <c r="H16" s="198"/>
      <c r="I16" s="198"/>
      <c r="J16" s="198"/>
      <c r="K16" s="198"/>
      <c r="L16" s="198"/>
      <c r="M16" s="199"/>
      <c r="N16" s="194" t="s">
        <v>20</v>
      </c>
      <c r="O16" s="195"/>
      <c r="P16" s="195"/>
      <c r="Q16" s="198">
        <v>32</v>
      </c>
      <c r="R16" s="198"/>
      <c r="S16" s="198"/>
      <c r="T16" s="198"/>
      <c r="U16" s="198"/>
      <c r="V16" s="198"/>
      <c r="W16" s="199"/>
      <c r="Y16" s="15"/>
    </row>
    <row r="17" spans="1:25" ht="20.25" customHeight="1">
      <c r="B17" s="194" t="s">
        <v>16</v>
      </c>
      <c r="C17" s="195"/>
      <c r="D17" s="195"/>
      <c r="E17" s="201">
        <v>1111</v>
      </c>
      <c r="F17" s="201"/>
      <c r="G17" s="201"/>
      <c r="H17" s="201"/>
      <c r="I17" s="201"/>
      <c r="J17" s="201"/>
      <c r="K17" s="201"/>
      <c r="L17" s="201"/>
      <c r="M17" s="12" t="s">
        <v>26</v>
      </c>
      <c r="N17" s="194" t="s">
        <v>17</v>
      </c>
      <c r="O17" s="195"/>
      <c r="P17" s="195"/>
      <c r="Q17" s="200"/>
      <c r="R17" s="200"/>
      <c r="S17" s="200"/>
      <c r="T17" s="200"/>
      <c r="U17" s="200"/>
      <c r="V17" s="200"/>
      <c r="W17" s="202"/>
      <c r="Y17" s="15"/>
    </row>
    <row r="18" spans="1:25" ht="20.25" customHeight="1">
      <c r="B18" s="194" t="s">
        <v>18</v>
      </c>
      <c r="C18" s="195"/>
      <c r="D18" s="195"/>
      <c r="E18" s="200" t="s">
        <v>21</v>
      </c>
      <c r="F18" s="200"/>
      <c r="G18" s="11"/>
      <c r="H18" s="11" t="s">
        <v>22</v>
      </c>
      <c r="I18" s="11"/>
      <c r="J18" s="200" t="s">
        <v>23</v>
      </c>
      <c r="K18" s="200"/>
      <c r="L18" s="11"/>
      <c r="M18" s="12" t="s">
        <v>22</v>
      </c>
      <c r="N18" s="194" t="s">
        <v>19</v>
      </c>
      <c r="O18" s="195"/>
      <c r="P18" s="195"/>
      <c r="Q18" s="200"/>
      <c r="R18" s="200"/>
      <c r="S18" s="200"/>
      <c r="T18" s="200"/>
      <c r="U18" s="200"/>
      <c r="V18" s="200"/>
      <c r="W18" s="202"/>
      <c r="Y18" s="15"/>
    </row>
    <row r="19" spans="1:25" ht="20.25" customHeight="1">
      <c r="Y19" s="15"/>
    </row>
    <row r="20" spans="1:25" ht="24">
      <c r="A20" s="79" t="s">
        <v>262</v>
      </c>
      <c r="B20" s="79"/>
      <c r="Y20" s="15"/>
    </row>
    <row r="21" spans="1:25" ht="20.25" customHeight="1">
      <c r="B21" s="16"/>
      <c r="C21" s="17"/>
      <c r="D21" s="17"/>
      <c r="E21" s="17"/>
      <c r="F21" s="17"/>
      <c r="G21" s="17"/>
      <c r="H21" s="17"/>
      <c r="I21" s="17"/>
      <c r="J21" s="17"/>
      <c r="K21" s="17"/>
      <c r="L21" s="17"/>
      <c r="M21" s="17"/>
      <c r="N21" s="17"/>
      <c r="O21" s="17"/>
      <c r="P21" s="17"/>
      <c r="Q21" s="17"/>
      <c r="R21" s="17"/>
      <c r="S21" s="17"/>
      <c r="T21" s="17"/>
      <c r="U21" s="17"/>
      <c r="V21" s="17"/>
      <c r="W21" s="18"/>
      <c r="X21" t="s">
        <v>248</v>
      </c>
      <c r="Y21" s="15"/>
    </row>
    <row r="22" spans="1:25">
      <c r="B22" s="19"/>
      <c r="W22" s="20"/>
      <c r="X22" t="s">
        <v>233</v>
      </c>
      <c r="Y22" s="15" t="s">
        <v>249</v>
      </c>
    </row>
    <row r="23" spans="1:25">
      <c r="B23" s="19"/>
      <c r="W23" s="20"/>
      <c r="X23" t="s">
        <v>233</v>
      </c>
      <c r="Y23" s="15" t="s">
        <v>250</v>
      </c>
    </row>
    <row r="24" spans="1:25">
      <c r="B24" s="19"/>
      <c r="W24" s="20"/>
      <c r="X24" t="s">
        <v>233</v>
      </c>
      <c r="Y24" s="15" t="s">
        <v>251</v>
      </c>
    </row>
    <row r="25" spans="1:25">
      <c r="B25" s="19"/>
      <c r="W25" s="20"/>
      <c r="X25" t="s">
        <v>233</v>
      </c>
      <c r="Y25" s="15" t="s">
        <v>253</v>
      </c>
    </row>
    <row r="26" spans="1:25">
      <c r="B26" s="19"/>
      <c r="W26" s="20"/>
      <c r="Y26" s="15"/>
    </row>
    <row r="27" spans="1:25">
      <c r="B27" s="19"/>
      <c r="W27" s="20"/>
      <c r="X27" t="s">
        <v>244</v>
      </c>
      <c r="Y27" t="s">
        <v>252</v>
      </c>
    </row>
    <row r="28" spans="1:25">
      <c r="B28" s="19"/>
      <c r="W28" s="20"/>
      <c r="Y28" s="15"/>
    </row>
    <row r="29" spans="1:25">
      <c r="B29" s="19"/>
      <c r="W29" s="20"/>
      <c r="Y29" s="15"/>
    </row>
    <row r="30" spans="1:25">
      <c r="B30" s="19"/>
      <c r="W30" s="20"/>
      <c r="Y30" s="15"/>
    </row>
    <row r="31" spans="1:25" ht="19.5" customHeight="1">
      <c r="B31" s="19"/>
      <c r="W31" s="20"/>
      <c r="Y31" s="15"/>
    </row>
    <row r="32" spans="1:25" ht="19.5" customHeight="1">
      <c r="B32" s="19"/>
      <c r="W32" s="20"/>
      <c r="Y32" s="15"/>
    </row>
    <row r="33" spans="2:25" ht="19.5" customHeight="1">
      <c r="B33" s="21"/>
      <c r="C33" s="22"/>
      <c r="D33" s="22"/>
      <c r="E33" s="22"/>
      <c r="F33" s="22"/>
      <c r="G33" s="22"/>
      <c r="H33" s="22"/>
      <c r="I33" s="22"/>
      <c r="J33" s="22"/>
      <c r="K33" s="22"/>
      <c r="L33" s="22"/>
      <c r="M33" s="22"/>
      <c r="N33" s="22"/>
      <c r="O33" s="22"/>
      <c r="P33" s="22"/>
      <c r="Q33" s="22"/>
      <c r="R33" s="22"/>
      <c r="S33" s="22"/>
      <c r="T33" s="22"/>
      <c r="U33" s="22"/>
      <c r="V33" s="22"/>
      <c r="W33" s="23"/>
      <c r="Y33" s="15"/>
    </row>
    <row r="34" spans="2:25" ht="19.5" customHeight="1">
      <c r="Y34" s="15"/>
    </row>
    <row r="35" spans="2:25" ht="19.5" customHeight="1">
      <c r="Y35" s="15"/>
    </row>
    <row r="36" spans="2:25" ht="19.5" customHeight="1">
      <c r="Y36" s="15"/>
    </row>
    <row r="37" spans="2:25" ht="19.5" customHeight="1"/>
    <row r="38" spans="2:25" ht="19.5" customHeight="1"/>
    <row r="39" spans="2:25" ht="19.5" customHeight="1"/>
  </sheetData>
  <mergeCells count="21">
    <mergeCell ref="Q18:W18"/>
    <mergeCell ref="N16:P16"/>
    <mergeCell ref="N17:P17"/>
    <mergeCell ref="N18:P18"/>
    <mergeCell ref="E18:F18"/>
    <mergeCell ref="J18:K18"/>
    <mergeCell ref="N15:P15"/>
    <mergeCell ref="E16:M16"/>
    <mergeCell ref="Q15:V15"/>
    <mergeCell ref="E15:L15"/>
    <mergeCell ref="E17:L17"/>
    <mergeCell ref="Q16:W16"/>
    <mergeCell ref="Q17:W17"/>
    <mergeCell ref="B18:D18"/>
    <mergeCell ref="B17:D17"/>
    <mergeCell ref="C6:D6"/>
    <mergeCell ref="C5:D5"/>
    <mergeCell ref="E6:L6"/>
    <mergeCell ref="E5:L5"/>
    <mergeCell ref="B16:D16"/>
    <mergeCell ref="B15:D15"/>
  </mergeCells>
  <phoneticPr fontId="3"/>
  <pageMargins left="0.70866141732283472" right="0.31496062992125984" top="0.74803149606299213" bottom="0.74803149606299213" header="0.31496062992125984" footer="0.31496062992125984"/>
  <pageSetup paperSize="9" orientation="portrait" r:id="rId1"/>
  <headerFooter>
    <oddFooter>&amp;C２</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25</xdr:col>
                    <xdr:colOff>0</xdr:colOff>
                    <xdr:row>4</xdr:row>
                    <xdr:rowOff>0</xdr:rowOff>
                  </from>
                  <to>
                    <xdr:col>25</xdr:col>
                    <xdr:colOff>38100</xdr:colOff>
                    <xdr:row>5</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F0691-5BBA-4FD9-85BA-3D32DC0D8708}">
  <dimension ref="A1:AC37"/>
  <sheetViews>
    <sheetView view="pageBreakPreview" topLeftCell="A15" zoomScale="115" zoomScaleNormal="85" zoomScaleSheetLayoutView="115" workbookViewId="0">
      <selection activeCell="AD31" sqref="AD31"/>
    </sheetView>
  </sheetViews>
  <sheetFormatPr defaultRowHeight="18.75"/>
  <cols>
    <col min="1" max="24" width="3.625" customWidth="1"/>
    <col min="25" max="25" width="3.625" style="2" customWidth="1"/>
    <col min="26" max="26" width="2.375" customWidth="1"/>
    <col min="27" max="46" width="3.625" customWidth="1"/>
  </cols>
  <sheetData>
    <row r="1" spans="1:29" ht="24">
      <c r="A1" s="80" t="s">
        <v>61</v>
      </c>
      <c r="B1" s="80" t="s">
        <v>63</v>
      </c>
    </row>
    <row r="2" spans="1:29" ht="20.25" customHeight="1">
      <c r="B2" s="196" t="s">
        <v>73</v>
      </c>
      <c r="C2" s="196"/>
      <c r="D2" s="196"/>
      <c r="E2" s="24">
        <v>20</v>
      </c>
      <c r="F2" s="25">
        <f>'3_入力用'!A14</f>
        <v>0</v>
      </c>
      <c r="G2" s="22" t="s">
        <v>70</v>
      </c>
      <c r="H2" s="22">
        <f>'3_入力用'!B14</f>
        <v>0</v>
      </c>
      <c r="I2" s="22" t="s">
        <v>71</v>
      </c>
      <c r="K2" t="s">
        <v>72</v>
      </c>
      <c r="M2" s="24">
        <v>20</v>
      </c>
      <c r="N2" s="25">
        <f>IF(H2&lt;P2,F2,F2+1)</f>
        <v>0</v>
      </c>
      <c r="O2" s="22" t="s">
        <v>70</v>
      </c>
      <c r="P2" s="22" t="str">
        <f>'3_入力用'!B25</f>
        <v/>
      </c>
      <c r="Q2" s="22" t="s">
        <v>71</v>
      </c>
    </row>
    <row r="3" spans="1:29" ht="10.5" customHeight="1"/>
    <row r="4" spans="1:29" ht="20.25" customHeight="1">
      <c r="A4" s="79" t="s">
        <v>170</v>
      </c>
      <c r="B4" s="79"/>
      <c r="C4" s="15"/>
    </row>
    <row r="5" spans="1:29" ht="10.5" customHeight="1">
      <c r="B5" s="2"/>
      <c r="C5" s="2"/>
      <c r="D5" s="2"/>
      <c r="E5" s="10"/>
      <c r="F5" s="13"/>
      <c r="M5" s="10"/>
      <c r="N5" s="13"/>
    </row>
    <row r="6" spans="1:29">
      <c r="C6" s="15"/>
      <c r="P6" s="203" t="s">
        <v>107</v>
      </c>
      <c r="Q6" s="204"/>
      <c r="R6" s="204"/>
      <c r="S6" s="204"/>
      <c r="T6" s="204"/>
      <c r="U6" s="204"/>
      <c r="V6" s="204"/>
      <c r="W6" s="205"/>
      <c r="Y6" s="13" t="s">
        <v>105</v>
      </c>
    </row>
    <row r="7" spans="1:29">
      <c r="C7" s="15"/>
      <c r="P7" s="206"/>
      <c r="Q7" s="207"/>
      <c r="R7" s="207"/>
      <c r="S7" s="207"/>
      <c r="T7" s="207"/>
      <c r="U7" s="207"/>
      <c r="V7" s="207"/>
      <c r="W7" s="208"/>
      <c r="Y7" s="2" t="s">
        <v>76</v>
      </c>
      <c r="Z7" t="s">
        <v>101</v>
      </c>
    </row>
    <row r="8" spans="1:29">
      <c r="C8" s="15"/>
      <c r="P8" s="206"/>
      <c r="Q8" s="207"/>
      <c r="R8" s="207"/>
      <c r="S8" s="207"/>
      <c r="T8" s="207"/>
      <c r="U8" s="207"/>
      <c r="V8" s="207"/>
      <c r="W8" s="208"/>
      <c r="Y8" s="2" t="s">
        <v>76</v>
      </c>
      <c r="Z8" t="s">
        <v>102</v>
      </c>
    </row>
    <row r="9" spans="1:29">
      <c r="C9" s="15"/>
      <c r="P9" s="206"/>
      <c r="Q9" s="207"/>
      <c r="R9" s="207"/>
      <c r="S9" s="207"/>
      <c r="T9" s="207"/>
      <c r="U9" s="207"/>
      <c r="V9" s="207"/>
      <c r="W9" s="208"/>
      <c r="Y9" s="2" t="s">
        <v>76</v>
      </c>
      <c r="Z9" t="s">
        <v>103</v>
      </c>
    </row>
    <row r="10" spans="1:29">
      <c r="C10" s="14"/>
      <c r="P10" s="206"/>
      <c r="Q10" s="207"/>
      <c r="R10" s="207"/>
      <c r="S10" s="207"/>
      <c r="T10" s="207"/>
      <c r="U10" s="207"/>
      <c r="V10" s="207"/>
      <c r="W10" s="208"/>
      <c r="Y10" s="2" t="s">
        <v>76</v>
      </c>
      <c r="Z10" t="s">
        <v>104</v>
      </c>
    </row>
    <row r="11" spans="1:29">
      <c r="C11" s="15"/>
      <c r="P11" s="206"/>
      <c r="Q11" s="207"/>
      <c r="R11" s="207"/>
      <c r="S11" s="207"/>
      <c r="T11" s="207"/>
      <c r="U11" s="207"/>
      <c r="V11" s="207"/>
      <c r="W11" s="208"/>
    </row>
    <row r="12" spans="1:29" ht="20.25" customHeight="1">
      <c r="C12" s="15"/>
      <c r="P12" s="206"/>
      <c r="Q12" s="207"/>
      <c r="R12" s="207"/>
      <c r="S12" s="207"/>
      <c r="T12" s="207"/>
      <c r="U12" s="207"/>
      <c r="V12" s="207"/>
      <c r="W12" s="208"/>
      <c r="Y12" s="13" t="s">
        <v>106</v>
      </c>
    </row>
    <row r="13" spans="1:29" ht="20.25" customHeight="1">
      <c r="C13" s="15"/>
      <c r="P13" s="206"/>
      <c r="Q13" s="207"/>
      <c r="R13" s="207"/>
      <c r="S13" s="207"/>
      <c r="T13" s="207"/>
      <c r="U13" s="207"/>
      <c r="V13" s="207"/>
      <c r="W13" s="208"/>
      <c r="Y13" s="2" t="s">
        <v>76</v>
      </c>
      <c r="Z13" t="s">
        <v>108</v>
      </c>
    </row>
    <row r="14" spans="1:29" ht="20.25" customHeight="1">
      <c r="C14" s="15"/>
      <c r="P14" s="209"/>
      <c r="Q14" s="210"/>
      <c r="R14" s="210"/>
      <c r="S14" s="210"/>
      <c r="T14" s="210"/>
      <c r="U14" s="210"/>
      <c r="V14" s="210"/>
      <c r="W14" s="211"/>
    </row>
    <row r="15" spans="1:29" ht="20.25" customHeight="1">
      <c r="C15" s="15"/>
    </row>
    <row r="16" spans="1:29" ht="24">
      <c r="A16" s="79" t="s">
        <v>171</v>
      </c>
      <c r="B16" s="80"/>
      <c r="AC16" s="80"/>
    </row>
    <row r="17" spans="1:28" ht="20.25" customHeight="1">
      <c r="C17" s="15"/>
      <c r="P17" s="203" t="s">
        <v>107</v>
      </c>
      <c r="Q17" s="204"/>
      <c r="R17" s="204"/>
      <c r="S17" s="204"/>
      <c r="T17" s="204"/>
      <c r="U17" s="204"/>
      <c r="V17" s="204"/>
      <c r="W17" s="205"/>
    </row>
    <row r="18" spans="1:28" ht="20.25" customHeight="1">
      <c r="C18" s="15"/>
      <c r="P18" s="206"/>
      <c r="Q18" s="207"/>
      <c r="R18" s="207"/>
      <c r="S18" s="207"/>
      <c r="T18" s="207"/>
      <c r="U18" s="207"/>
      <c r="V18" s="207"/>
      <c r="W18" s="208"/>
    </row>
    <row r="19" spans="1:28" ht="20.25" customHeight="1">
      <c r="C19" s="15"/>
      <c r="P19" s="206"/>
      <c r="Q19" s="207"/>
      <c r="R19" s="207"/>
      <c r="S19" s="207"/>
      <c r="T19" s="207"/>
      <c r="U19" s="207"/>
      <c r="V19" s="207"/>
      <c r="W19" s="208"/>
    </row>
    <row r="20" spans="1:28">
      <c r="C20" s="15"/>
      <c r="P20" s="206"/>
      <c r="Q20" s="207"/>
      <c r="R20" s="207"/>
      <c r="S20" s="207"/>
      <c r="T20" s="207"/>
      <c r="U20" s="207"/>
      <c r="V20" s="207"/>
      <c r="W20" s="208"/>
    </row>
    <row r="21" spans="1:28">
      <c r="C21" s="15"/>
      <c r="P21" s="206"/>
      <c r="Q21" s="207"/>
      <c r="R21" s="207"/>
      <c r="S21" s="207"/>
      <c r="T21" s="207"/>
      <c r="U21" s="207"/>
      <c r="V21" s="207"/>
      <c r="W21" s="208"/>
    </row>
    <row r="22" spans="1:28">
      <c r="C22" s="15"/>
      <c r="P22" s="206"/>
      <c r="Q22" s="207"/>
      <c r="R22" s="207"/>
      <c r="S22" s="207"/>
      <c r="T22" s="207"/>
      <c r="U22" s="207"/>
      <c r="V22" s="207"/>
      <c r="W22" s="208"/>
    </row>
    <row r="23" spans="1:28">
      <c r="C23" s="15"/>
      <c r="P23" s="206"/>
      <c r="Q23" s="207"/>
      <c r="R23" s="207"/>
      <c r="S23" s="207"/>
      <c r="T23" s="207"/>
      <c r="U23" s="207"/>
      <c r="V23" s="207"/>
      <c r="W23" s="208"/>
    </row>
    <row r="24" spans="1:28">
      <c r="C24" s="15"/>
      <c r="P24" s="206"/>
      <c r="Q24" s="207"/>
      <c r="R24" s="207"/>
      <c r="S24" s="207"/>
      <c r="T24" s="207"/>
      <c r="U24" s="207"/>
      <c r="V24" s="207"/>
      <c r="W24" s="208"/>
    </row>
    <row r="25" spans="1:28">
      <c r="C25" s="15"/>
      <c r="P25" s="209"/>
      <c r="Q25" s="210"/>
      <c r="R25" s="210"/>
      <c r="S25" s="210"/>
      <c r="T25" s="210"/>
      <c r="U25" s="210"/>
      <c r="V25" s="210"/>
      <c r="W25" s="211"/>
    </row>
    <row r="26" spans="1:28">
      <c r="C26" s="15"/>
    </row>
    <row r="27" spans="1:28" ht="24">
      <c r="A27" s="79" t="s">
        <v>172</v>
      </c>
      <c r="C27" s="81"/>
      <c r="AB27" s="80"/>
    </row>
    <row r="28" spans="1:28">
      <c r="C28" s="15"/>
      <c r="P28" s="203" t="s">
        <v>107</v>
      </c>
      <c r="Q28" s="204"/>
      <c r="R28" s="204"/>
      <c r="S28" s="204"/>
      <c r="T28" s="204"/>
      <c r="U28" s="204"/>
      <c r="V28" s="204"/>
      <c r="W28" s="205"/>
    </row>
    <row r="29" spans="1:28" ht="19.5" customHeight="1">
      <c r="C29" s="15"/>
      <c r="P29" s="206"/>
      <c r="Q29" s="207"/>
      <c r="R29" s="207"/>
      <c r="S29" s="207"/>
      <c r="T29" s="207"/>
      <c r="U29" s="207"/>
      <c r="V29" s="207"/>
      <c r="W29" s="208"/>
    </row>
    <row r="30" spans="1:28" ht="19.5" customHeight="1">
      <c r="C30" s="15"/>
      <c r="P30" s="206"/>
      <c r="Q30" s="207"/>
      <c r="R30" s="207"/>
      <c r="S30" s="207"/>
      <c r="T30" s="207"/>
      <c r="U30" s="207"/>
      <c r="V30" s="207"/>
      <c r="W30" s="208"/>
    </row>
    <row r="31" spans="1:28" ht="19.5" customHeight="1">
      <c r="C31" s="15"/>
      <c r="P31" s="206"/>
      <c r="Q31" s="207"/>
      <c r="R31" s="207"/>
      <c r="S31" s="207"/>
      <c r="T31" s="207"/>
      <c r="U31" s="207"/>
      <c r="V31" s="207"/>
      <c r="W31" s="208"/>
    </row>
    <row r="32" spans="1:28" ht="19.5" customHeight="1">
      <c r="C32" s="15"/>
      <c r="P32" s="206"/>
      <c r="Q32" s="207"/>
      <c r="R32" s="207"/>
      <c r="S32" s="207"/>
      <c r="T32" s="207"/>
      <c r="U32" s="207"/>
      <c r="V32" s="207"/>
      <c r="W32" s="208"/>
    </row>
    <row r="33" spans="3:26" ht="19.5" customHeight="1">
      <c r="C33" s="15"/>
      <c r="P33" s="206"/>
      <c r="Q33" s="207"/>
      <c r="R33" s="207"/>
      <c r="S33" s="207"/>
      <c r="T33" s="207"/>
      <c r="U33" s="207"/>
      <c r="V33" s="207"/>
      <c r="W33" s="208"/>
    </row>
    <row r="34" spans="3:26" ht="19.5" customHeight="1">
      <c r="P34" s="206"/>
      <c r="Q34" s="207"/>
      <c r="R34" s="207"/>
      <c r="S34" s="207"/>
      <c r="T34" s="207"/>
      <c r="U34" s="207"/>
      <c r="V34" s="207"/>
      <c r="W34" s="208"/>
      <c r="Z34" s="15"/>
    </row>
    <row r="35" spans="3:26" ht="19.5" customHeight="1">
      <c r="P35" s="206"/>
      <c r="Q35" s="207"/>
      <c r="R35" s="207"/>
      <c r="S35" s="207"/>
      <c r="T35" s="207"/>
      <c r="U35" s="207"/>
      <c r="V35" s="207"/>
      <c r="W35" s="208"/>
    </row>
    <row r="36" spans="3:26" ht="19.5" customHeight="1">
      <c r="P36" s="209"/>
      <c r="Q36" s="210"/>
      <c r="R36" s="210"/>
      <c r="S36" s="210"/>
      <c r="T36" s="210"/>
      <c r="U36" s="210"/>
      <c r="V36" s="210"/>
      <c r="W36" s="211"/>
    </row>
    <row r="37" spans="3:26" ht="19.5" customHeight="1"/>
  </sheetData>
  <mergeCells count="4">
    <mergeCell ref="P17:W25"/>
    <mergeCell ref="P28:W36"/>
    <mergeCell ref="B2:D2"/>
    <mergeCell ref="P6:W14"/>
  </mergeCells>
  <phoneticPr fontId="3"/>
  <pageMargins left="0.70866141732283472" right="0.31496062992125984"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0</xdr:colOff>
                    <xdr:row>5</xdr:row>
                    <xdr:rowOff>0</xdr:rowOff>
                  </from>
                  <to>
                    <xdr:col>3</xdr:col>
                    <xdr:colOff>9525</xdr:colOff>
                    <xdr:row>6</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E03E8-CBCA-4026-B8F5-CB4D36DAD655}">
  <dimension ref="A1:AC34"/>
  <sheetViews>
    <sheetView view="pageBreakPreview" zoomScale="85" zoomScaleNormal="85" zoomScaleSheetLayoutView="85" workbookViewId="0">
      <selection activeCell="J14" sqref="J14"/>
    </sheetView>
  </sheetViews>
  <sheetFormatPr defaultRowHeight="18.75"/>
  <cols>
    <col min="1" max="1" width="5.5" customWidth="1"/>
    <col min="2" max="5" width="7.125" customWidth="1"/>
    <col min="6" max="11" width="8.125" customWidth="1"/>
    <col min="12" max="12" width="17.625" customWidth="1"/>
    <col min="13" max="13" width="16.75" customWidth="1"/>
    <col min="14" max="27" width="12.75" customWidth="1"/>
    <col min="28" max="28" width="3.625" customWidth="1"/>
    <col min="29" max="29" width="2.375" customWidth="1"/>
    <col min="30" max="49" width="3.625" customWidth="1"/>
  </cols>
  <sheetData>
    <row r="1" spans="1:11" ht="24">
      <c r="A1" s="79" t="s">
        <v>128</v>
      </c>
    </row>
    <row r="2" spans="1:11" ht="14.25" customHeight="1"/>
    <row r="3" spans="1:11" ht="25.5" customHeight="1" thickBot="1">
      <c r="A3" s="80" t="s">
        <v>130</v>
      </c>
    </row>
    <row r="4" spans="1:11" ht="22.5" customHeight="1">
      <c r="A4" s="221"/>
      <c r="B4" s="215" t="s">
        <v>116</v>
      </c>
      <c r="C4" s="215"/>
      <c r="D4" s="215"/>
      <c r="E4" s="216"/>
      <c r="F4" s="94" t="s">
        <v>118</v>
      </c>
      <c r="G4" s="94" t="s">
        <v>125</v>
      </c>
      <c r="H4" s="94" t="s">
        <v>119</v>
      </c>
      <c r="I4" s="105" t="s">
        <v>124</v>
      </c>
      <c r="J4" s="83"/>
    </row>
    <row r="5" spans="1:11" ht="22.5" customHeight="1" thickBot="1">
      <c r="A5" s="222"/>
      <c r="B5" s="217"/>
      <c r="C5" s="217"/>
      <c r="D5" s="217"/>
      <c r="E5" s="218"/>
      <c r="F5" s="106" t="s">
        <v>126</v>
      </c>
      <c r="G5" s="107" t="s">
        <v>127</v>
      </c>
      <c r="H5" s="107" t="s">
        <v>122</v>
      </c>
      <c r="I5" s="108" t="s">
        <v>121</v>
      </c>
      <c r="J5" s="93"/>
    </row>
    <row r="6" spans="1:11" ht="37.5" customHeight="1">
      <c r="A6" s="99" t="s">
        <v>111</v>
      </c>
      <c r="B6" s="212" t="s">
        <v>117</v>
      </c>
      <c r="C6" s="212"/>
      <c r="D6" s="212"/>
      <c r="E6" s="212"/>
      <c r="F6" s="85">
        <v>200</v>
      </c>
      <c r="G6" s="100" t="e">
        <f t="shared" ref="G6:G11" si="0">F6/D$26</f>
        <v>#DIV/0!</v>
      </c>
      <c r="H6" s="85"/>
      <c r="I6" s="121"/>
      <c r="J6" s="82"/>
    </row>
    <row r="7" spans="1:11" ht="37.5" customHeight="1">
      <c r="A7" s="96" t="s">
        <v>112</v>
      </c>
      <c r="B7" s="212"/>
      <c r="C7" s="212"/>
      <c r="D7" s="212"/>
      <c r="E7" s="212"/>
      <c r="F7" s="86"/>
      <c r="G7" s="92" t="e">
        <f t="shared" si="0"/>
        <v>#DIV/0!</v>
      </c>
      <c r="H7" s="86"/>
      <c r="I7" s="122"/>
    </row>
    <row r="8" spans="1:11" ht="37.5" customHeight="1">
      <c r="A8" s="96" t="s">
        <v>113</v>
      </c>
      <c r="B8" s="212"/>
      <c r="C8" s="212"/>
      <c r="D8" s="212"/>
      <c r="E8" s="212"/>
      <c r="F8" s="86"/>
      <c r="G8" s="92" t="e">
        <f t="shared" si="0"/>
        <v>#DIV/0!</v>
      </c>
      <c r="H8" s="86"/>
      <c r="I8" s="122"/>
    </row>
    <row r="9" spans="1:11" ht="37.5" customHeight="1">
      <c r="A9" s="96" t="s">
        <v>114</v>
      </c>
      <c r="B9" s="219"/>
      <c r="C9" s="219"/>
      <c r="D9" s="219"/>
      <c r="E9" s="219"/>
      <c r="F9" s="86"/>
      <c r="G9" s="92" t="e">
        <f t="shared" si="0"/>
        <v>#DIV/0!</v>
      </c>
      <c r="H9" s="86"/>
      <c r="I9" s="122"/>
    </row>
    <row r="10" spans="1:11" ht="37.5" customHeight="1" thickBot="1">
      <c r="A10" s="89" t="s">
        <v>115</v>
      </c>
      <c r="B10" s="220"/>
      <c r="C10" s="220"/>
      <c r="D10" s="220"/>
      <c r="E10" s="220"/>
      <c r="F10" s="84"/>
      <c r="G10" s="97" t="e">
        <f t="shared" si="0"/>
        <v>#DIV/0!</v>
      </c>
      <c r="H10" s="84"/>
      <c r="I10" s="123"/>
    </row>
    <row r="11" spans="1:11" ht="37.5" customHeight="1" thickBot="1">
      <c r="A11" s="213" t="s">
        <v>67</v>
      </c>
      <c r="B11" s="214"/>
      <c r="C11" s="214"/>
      <c r="D11" s="214"/>
      <c r="E11" s="214"/>
      <c r="F11" s="88">
        <f>SUM(F6:F10)</f>
        <v>200</v>
      </c>
      <c r="G11" s="98" t="e">
        <f t="shared" si="0"/>
        <v>#DIV/0!</v>
      </c>
      <c r="H11" s="88">
        <f>SUM(H6:H10)</f>
        <v>0</v>
      </c>
      <c r="I11" s="124">
        <f>SUM(I6:I10)</f>
        <v>0</v>
      </c>
    </row>
    <row r="12" spans="1:11" ht="19.5" customHeight="1"/>
    <row r="13" spans="1:11" ht="25.5" customHeight="1" thickBot="1">
      <c r="A13" s="80" t="s">
        <v>131</v>
      </c>
    </row>
    <row r="14" spans="1:11" ht="22.5" customHeight="1">
      <c r="A14" s="221"/>
      <c r="B14" s="215" t="s">
        <v>116</v>
      </c>
      <c r="C14" s="215"/>
      <c r="D14" s="215"/>
      <c r="E14" s="216"/>
      <c r="F14" s="94" t="s">
        <v>118</v>
      </c>
      <c r="G14" s="94" t="s">
        <v>125</v>
      </c>
      <c r="H14" s="94" t="s">
        <v>119</v>
      </c>
      <c r="I14" s="94" t="s">
        <v>124</v>
      </c>
      <c r="J14" s="94" t="s">
        <v>120</v>
      </c>
      <c r="K14" s="105" t="s">
        <v>143</v>
      </c>
    </row>
    <row r="15" spans="1:11" ht="22.5" customHeight="1" thickBot="1">
      <c r="A15" s="222"/>
      <c r="B15" s="217"/>
      <c r="C15" s="217"/>
      <c r="D15" s="217"/>
      <c r="E15" s="218"/>
      <c r="F15" s="106" t="s">
        <v>126</v>
      </c>
      <c r="G15" s="107" t="s">
        <v>127</v>
      </c>
      <c r="H15" s="107" t="s">
        <v>122</v>
      </c>
      <c r="I15" s="107" t="s">
        <v>121</v>
      </c>
      <c r="J15" s="107" t="s">
        <v>122</v>
      </c>
      <c r="K15" s="108" t="s">
        <v>123</v>
      </c>
    </row>
    <row r="16" spans="1:11" ht="37.5" customHeight="1">
      <c r="A16" s="99" t="s">
        <v>111</v>
      </c>
      <c r="B16" s="212" t="s">
        <v>181</v>
      </c>
      <c r="C16" s="212"/>
      <c r="D16" s="212"/>
      <c r="E16" s="212"/>
      <c r="F16" s="85"/>
      <c r="G16" s="100" t="e">
        <f t="shared" ref="G16:G21" si="1">F16/D$26</f>
        <v>#DIV/0!</v>
      </c>
      <c r="H16" s="85"/>
      <c r="I16" s="85"/>
      <c r="J16" s="85"/>
      <c r="K16" s="104" t="e">
        <f>J16/H16</f>
        <v>#DIV/0!</v>
      </c>
    </row>
    <row r="17" spans="1:29" ht="37.5" customHeight="1">
      <c r="A17" s="96" t="s">
        <v>112</v>
      </c>
      <c r="B17" s="219" t="s">
        <v>182</v>
      </c>
      <c r="C17" s="219"/>
      <c r="D17" s="219"/>
      <c r="E17" s="219"/>
      <c r="F17" s="86"/>
      <c r="G17" s="92" t="e">
        <f t="shared" si="1"/>
        <v>#DIV/0!</v>
      </c>
      <c r="H17" s="86"/>
      <c r="I17" s="86"/>
      <c r="J17" s="86"/>
      <c r="K17" s="102" t="e">
        <f t="shared" ref="K17:K20" si="2">J17/H17</f>
        <v>#DIV/0!</v>
      </c>
    </row>
    <row r="18" spans="1:29" ht="37.5" customHeight="1">
      <c r="A18" s="96" t="s">
        <v>113</v>
      </c>
      <c r="B18" s="219" t="s">
        <v>183</v>
      </c>
      <c r="C18" s="219"/>
      <c r="D18" s="219"/>
      <c r="E18" s="219"/>
      <c r="F18" s="86"/>
      <c r="G18" s="92" t="e">
        <f t="shared" si="1"/>
        <v>#DIV/0!</v>
      </c>
      <c r="H18" s="86"/>
      <c r="I18" s="86"/>
      <c r="J18" s="86"/>
      <c r="K18" s="102" t="e">
        <f t="shared" si="2"/>
        <v>#DIV/0!</v>
      </c>
    </row>
    <row r="19" spans="1:29" ht="37.5" customHeight="1">
      <c r="A19" s="96" t="s">
        <v>114</v>
      </c>
      <c r="B19" s="219" t="s">
        <v>184</v>
      </c>
      <c r="C19" s="219"/>
      <c r="D19" s="219"/>
      <c r="E19" s="219"/>
      <c r="F19" s="86"/>
      <c r="G19" s="92" t="e">
        <f t="shared" si="1"/>
        <v>#DIV/0!</v>
      </c>
      <c r="H19" s="86"/>
      <c r="I19" s="86"/>
      <c r="J19" s="86"/>
      <c r="K19" s="102" t="e">
        <f t="shared" si="2"/>
        <v>#DIV/0!</v>
      </c>
    </row>
    <row r="20" spans="1:29" ht="37.5" customHeight="1" thickBot="1">
      <c r="A20" s="90" t="s">
        <v>115</v>
      </c>
      <c r="B20" s="223" t="s">
        <v>185</v>
      </c>
      <c r="C20" s="223"/>
      <c r="D20" s="223"/>
      <c r="E20" s="223"/>
      <c r="F20" s="91"/>
      <c r="G20" s="95" t="e">
        <f t="shared" si="1"/>
        <v>#DIV/0!</v>
      </c>
      <c r="H20" s="91"/>
      <c r="I20" s="91"/>
      <c r="J20" s="91"/>
      <c r="K20" s="103" t="e">
        <f t="shared" si="2"/>
        <v>#DIV/0!</v>
      </c>
    </row>
    <row r="21" spans="1:29" ht="37.5" customHeight="1" thickBot="1">
      <c r="A21" s="213" t="s">
        <v>67</v>
      </c>
      <c r="B21" s="214"/>
      <c r="C21" s="214"/>
      <c r="D21" s="214"/>
      <c r="E21" s="214"/>
      <c r="F21" s="88">
        <f>SUM(F16:F20)</f>
        <v>0</v>
      </c>
      <c r="G21" s="98" t="e">
        <f t="shared" si="1"/>
        <v>#DIV/0!</v>
      </c>
      <c r="H21" s="88">
        <f>SUM(H16:H20)</f>
        <v>0</v>
      </c>
      <c r="I21" s="88">
        <f>SUM(I16:I20)</f>
        <v>0</v>
      </c>
      <c r="J21" s="87"/>
      <c r="K21" s="101"/>
    </row>
    <row r="22" spans="1:29" ht="21.75" customHeight="1"/>
    <row r="23" spans="1:29" ht="21.75" customHeight="1"/>
    <row r="24" spans="1:29" ht="21.75" customHeight="1"/>
    <row r="25" spans="1:29" ht="21.75" customHeight="1"/>
    <row r="26" spans="1:29" ht="31.5" customHeight="1">
      <c r="C26" s="109" t="s">
        <v>129</v>
      </c>
      <c r="D26" s="110">
        <f>'3_入力用'!E30</f>
        <v>0</v>
      </c>
      <c r="E26" s="111" t="s">
        <v>57</v>
      </c>
    </row>
    <row r="27" spans="1:29" ht="31.5" customHeight="1"/>
    <row r="28" spans="1:29" ht="31.5" customHeight="1"/>
    <row r="29" spans="1:29" ht="19.5" customHeight="1">
      <c r="A29" s="120"/>
      <c r="B29" s="120"/>
      <c r="C29" s="120"/>
    </row>
    <row r="30" spans="1:29" ht="19.5" customHeight="1">
      <c r="A30" s="120"/>
      <c r="B30" s="120"/>
      <c r="C30" s="120"/>
    </row>
    <row r="31" spans="1:29" ht="19.5" customHeight="1">
      <c r="AC31" s="15"/>
    </row>
    <row r="32" spans="1:29" ht="19.5" customHeight="1"/>
    <row r="33" ht="19.5" customHeight="1"/>
    <row r="34" ht="19.5" customHeight="1"/>
  </sheetData>
  <mergeCells count="16">
    <mergeCell ref="B17:E17"/>
    <mergeCell ref="B18:E18"/>
    <mergeCell ref="B19:E19"/>
    <mergeCell ref="B20:E20"/>
    <mergeCell ref="A21:E21"/>
    <mergeCell ref="B16:E16"/>
    <mergeCell ref="A11:E11"/>
    <mergeCell ref="B14:E15"/>
    <mergeCell ref="B4:E5"/>
    <mergeCell ref="B6:E6"/>
    <mergeCell ref="B7:E7"/>
    <mergeCell ref="B8:E8"/>
    <mergeCell ref="B9:E9"/>
    <mergeCell ref="B10:E10"/>
    <mergeCell ref="A4:A5"/>
    <mergeCell ref="A14:A15"/>
  </mergeCells>
  <phoneticPr fontId="3"/>
  <pageMargins left="0.70866141732283472" right="0.31496062992125984"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0</xdr:colOff>
                    <xdr:row>5</xdr:row>
                    <xdr:rowOff>0</xdr:rowOff>
                  </from>
                  <to>
                    <xdr:col>0</xdr:col>
                    <xdr:colOff>9525</xdr:colOff>
                    <xdr:row>5</xdr:row>
                    <xdr:rowOff>247650</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from>
                    <xdr:col>0</xdr:col>
                    <xdr:colOff>0</xdr:colOff>
                    <xdr:row>15</xdr:row>
                    <xdr:rowOff>0</xdr:rowOff>
                  </from>
                  <to>
                    <xdr:col>0</xdr:col>
                    <xdr:colOff>9525</xdr:colOff>
                    <xdr:row>15</xdr:row>
                    <xdr:rowOff>247650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A2551-5F8A-4D4F-A675-96EB2CE3EA54}">
  <sheetPr>
    <pageSetUpPr fitToPage="1"/>
  </sheetPr>
  <dimension ref="A1:AG40"/>
  <sheetViews>
    <sheetView view="pageBreakPreview" zoomScaleNormal="85" zoomScaleSheetLayoutView="100" workbookViewId="0">
      <selection activeCell="J14" sqref="J14"/>
    </sheetView>
  </sheetViews>
  <sheetFormatPr defaultRowHeight="18.75"/>
  <cols>
    <col min="1" max="1" width="4.375" customWidth="1"/>
    <col min="2" max="2" width="8.375" customWidth="1"/>
    <col min="3" max="5" width="6.75" customWidth="1"/>
    <col min="6" max="6" width="14.75" customWidth="1"/>
    <col min="7" max="7" width="13" hidden="1" customWidth="1"/>
    <col min="8" max="8" width="17.125" hidden="1" customWidth="1"/>
    <col min="9" max="10" width="7.125" customWidth="1"/>
    <col min="11" max="11" width="9.5" customWidth="1"/>
    <col min="12" max="12" width="14.75" customWidth="1"/>
    <col min="13" max="13" width="13" hidden="1" customWidth="1"/>
    <col min="14" max="14" width="17.125" hidden="1" customWidth="1"/>
    <col min="15" max="16" width="7.125" customWidth="1"/>
    <col min="17" max="31" width="9.5" customWidth="1"/>
    <col min="32" max="32" width="3.625" customWidth="1"/>
    <col min="33" max="33" width="2.375" customWidth="1"/>
    <col min="34" max="53" width="3.625" customWidth="1"/>
  </cols>
  <sheetData>
    <row r="1" spans="1:20" ht="24">
      <c r="A1" s="79" t="s">
        <v>61</v>
      </c>
      <c r="B1" s="79" t="s">
        <v>164</v>
      </c>
      <c r="C1" s="79"/>
      <c r="D1" s="79"/>
      <c r="F1" s="79" t="s">
        <v>159</v>
      </c>
      <c r="G1" s="80" t="s">
        <v>165</v>
      </c>
      <c r="H1" s="79"/>
    </row>
    <row r="3" spans="1:20" ht="24" customHeight="1">
      <c r="A3" s="224" t="s">
        <v>144</v>
      </c>
      <c r="B3" s="224" t="s">
        <v>145</v>
      </c>
      <c r="C3" s="225" t="s">
        <v>152</v>
      </c>
      <c r="D3" s="226"/>
      <c r="E3" s="118" t="s">
        <v>153</v>
      </c>
      <c r="F3" s="228" t="s">
        <v>146</v>
      </c>
      <c r="G3" s="229"/>
      <c r="H3" s="229"/>
      <c r="I3" s="229"/>
      <c r="J3" s="229"/>
      <c r="K3" s="230"/>
      <c r="L3" s="228" t="s">
        <v>163</v>
      </c>
      <c r="M3" s="229"/>
      <c r="N3" s="229"/>
      <c r="O3" s="229"/>
      <c r="P3" s="229"/>
      <c r="Q3" s="230"/>
      <c r="R3" s="227" t="s">
        <v>155</v>
      </c>
      <c r="S3" s="227"/>
    </row>
    <row r="4" spans="1:20" ht="33">
      <c r="A4" s="224"/>
      <c r="B4" s="224"/>
      <c r="C4" s="118" t="s">
        <v>147</v>
      </c>
      <c r="D4" s="118" t="s">
        <v>151</v>
      </c>
      <c r="E4" s="118" t="s">
        <v>151</v>
      </c>
      <c r="F4" s="118" t="s">
        <v>161</v>
      </c>
      <c r="G4" s="118" t="s">
        <v>141</v>
      </c>
      <c r="H4" s="118" t="s">
        <v>142</v>
      </c>
      <c r="I4" s="119" t="s">
        <v>149</v>
      </c>
      <c r="J4" s="118" t="s">
        <v>148</v>
      </c>
      <c r="K4" s="118" t="s">
        <v>150</v>
      </c>
      <c r="L4" s="118" t="s">
        <v>162</v>
      </c>
      <c r="M4" s="118" t="s">
        <v>141</v>
      </c>
      <c r="N4" s="118" t="s">
        <v>142</v>
      </c>
      <c r="O4" s="119" t="s">
        <v>149</v>
      </c>
      <c r="P4" s="118" t="s">
        <v>148</v>
      </c>
      <c r="Q4" s="118" t="s">
        <v>150</v>
      </c>
      <c r="R4" s="118" t="s">
        <v>154</v>
      </c>
      <c r="S4" s="118" t="s">
        <v>156</v>
      </c>
    </row>
    <row r="5" spans="1:20" ht="23.25" customHeight="1">
      <c r="A5" s="125">
        <v>1</v>
      </c>
      <c r="B5" s="125" t="s">
        <v>158</v>
      </c>
      <c r="C5" s="134">
        <v>250</v>
      </c>
      <c r="D5" s="134">
        <v>12</v>
      </c>
      <c r="E5" s="134">
        <f>C5*D5</f>
        <v>3000</v>
      </c>
      <c r="F5" s="125" t="s">
        <v>206</v>
      </c>
      <c r="G5" s="126"/>
      <c r="H5" s="127"/>
      <c r="I5" s="130">
        <v>100</v>
      </c>
      <c r="J5" s="130">
        <v>5</v>
      </c>
      <c r="K5" s="131">
        <f>E5*I5*J5/1000</f>
        <v>1500</v>
      </c>
      <c r="L5" s="128" t="s">
        <v>207</v>
      </c>
      <c r="M5" s="126"/>
      <c r="N5" s="127"/>
      <c r="O5" s="125">
        <v>30</v>
      </c>
      <c r="P5" s="127">
        <v>11</v>
      </c>
      <c r="Q5" s="131">
        <f>E5*O5*P5/1000</f>
        <v>990</v>
      </c>
      <c r="R5" s="131">
        <f>K5-Q5</f>
        <v>510</v>
      </c>
      <c r="S5" s="133">
        <f>R5*'3_入力用'!$L$43</f>
        <v>5.0846999999999998</v>
      </c>
    </row>
    <row r="6" spans="1:20" ht="23.25" customHeight="1">
      <c r="A6" s="125"/>
      <c r="B6" s="125"/>
      <c r="C6" s="134"/>
      <c r="D6" s="134"/>
      <c r="E6" s="134">
        <f t="shared" ref="E6:E15" si="0">C6*D6</f>
        <v>0</v>
      </c>
      <c r="F6" s="125"/>
      <c r="G6" s="126"/>
      <c r="H6" s="127"/>
      <c r="I6" s="130"/>
      <c r="J6" s="130"/>
      <c r="K6" s="131">
        <f t="shared" ref="K6:K15" si="1">E6*I6*J6/1000</f>
        <v>0</v>
      </c>
      <c r="L6" s="128"/>
      <c r="M6" s="126"/>
      <c r="N6" s="127"/>
      <c r="O6" s="125"/>
      <c r="P6" s="127"/>
      <c r="Q6" s="131">
        <f t="shared" ref="Q6:Q15" si="2">E6*O6*P6/1000</f>
        <v>0</v>
      </c>
      <c r="R6" s="131">
        <f t="shared" ref="R6:R15" si="3">K6-Q6</f>
        <v>0</v>
      </c>
      <c r="S6" s="133">
        <f>R6*'3_入力用'!$L$43</f>
        <v>0</v>
      </c>
    </row>
    <row r="7" spans="1:20" ht="23.25" customHeight="1">
      <c r="A7" s="125"/>
      <c r="B7" s="125"/>
      <c r="C7" s="134"/>
      <c r="D7" s="134"/>
      <c r="E7" s="134">
        <f t="shared" si="0"/>
        <v>0</v>
      </c>
      <c r="F7" s="125"/>
      <c r="G7" s="126"/>
      <c r="H7" s="127"/>
      <c r="I7" s="130"/>
      <c r="J7" s="130"/>
      <c r="K7" s="131">
        <f t="shared" si="1"/>
        <v>0</v>
      </c>
      <c r="L7" s="128"/>
      <c r="M7" s="126"/>
      <c r="N7" s="127"/>
      <c r="O7" s="125"/>
      <c r="P7" s="127"/>
      <c r="Q7" s="131">
        <f t="shared" si="2"/>
        <v>0</v>
      </c>
      <c r="R7" s="131">
        <f t="shared" si="3"/>
        <v>0</v>
      </c>
      <c r="S7" s="133">
        <f>R7*'3_入力用'!$L$43</f>
        <v>0</v>
      </c>
    </row>
    <row r="8" spans="1:20" ht="23.25" customHeight="1">
      <c r="A8" s="125"/>
      <c r="B8" s="125"/>
      <c r="C8" s="134"/>
      <c r="D8" s="134"/>
      <c r="E8" s="134">
        <f t="shared" si="0"/>
        <v>0</v>
      </c>
      <c r="F8" s="125"/>
      <c r="G8" s="127"/>
      <c r="H8" s="127"/>
      <c r="I8" s="130"/>
      <c r="J8" s="130"/>
      <c r="K8" s="131">
        <f t="shared" si="1"/>
        <v>0</v>
      </c>
      <c r="L8" s="128"/>
      <c r="M8" s="127"/>
      <c r="N8" s="127"/>
      <c r="O8" s="125"/>
      <c r="P8" s="127"/>
      <c r="Q8" s="131">
        <f t="shared" si="2"/>
        <v>0</v>
      </c>
      <c r="R8" s="131">
        <f t="shared" si="3"/>
        <v>0</v>
      </c>
      <c r="S8" s="133">
        <f>R8*'3_入力用'!$L$43</f>
        <v>0</v>
      </c>
    </row>
    <row r="9" spans="1:20" ht="23.25" customHeight="1">
      <c r="A9" s="125"/>
      <c r="B9" s="125"/>
      <c r="C9" s="134"/>
      <c r="D9" s="134"/>
      <c r="E9" s="134">
        <f t="shared" si="0"/>
        <v>0</v>
      </c>
      <c r="F9" s="125"/>
      <c r="G9" s="127"/>
      <c r="H9" s="127"/>
      <c r="I9" s="130"/>
      <c r="J9" s="130"/>
      <c r="K9" s="131">
        <f t="shared" si="1"/>
        <v>0</v>
      </c>
      <c r="L9" s="128"/>
      <c r="M9" s="127"/>
      <c r="N9" s="127"/>
      <c r="O9" s="125"/>
      <c r="P9" s="127"/>
      <c r="Q9" s="131">
        <f t="shared" si="2"/>
        <v>0</v>
      </c>
      <c r="R9" s="131">
        <f t="shared" si="3"/>
        <v>0</v>
      </c>
      <c r="S9" s="133">
        <f>R9*'3_入力用'!$L$43</f>
        <v>0</v>
      </c>
    </row>
    <row r="10" spans="1:20" ht="23.25" customHeight="1">
      <c r="A10" s="125"/>
      <c r="B10" s="125"/>
      <c r="C10" s="134"/>
      <c r="D10" s="134"/>
      <c r="E10" s="134">
        <f t="shared" si="0"/>
        <v>0</v>
      </c>
      <c r="F10" s="125"/>
      <c r="G10" s="127"/>
      <c r="H10" s="127"/>
      <c r="I10" s="130"/>
      <c r="J10" s="130"/>
      <c r="K10" s="131">
        <f t="shared" si="1"/>
        <v>0</v>
      </c>
      <c r="L10" s="128"/>
      <c r="M10" s="127"/>
      <c r="N10" s="127"/>
      <c r="O10" s="125"/>
      <c r="P10" s="127"/>
      <c r="Q10" s="131">
        <f t="shared" si="2"/>
        <v>0</v>
      </c>
      <c r="R10" s="131">
        <f t="shared" si="3"/>
        <v>0</v>
      </c>
      <c r="S10" s="133">
        <f>R10*'3_入力用'!$L$43</f>
        <v>0</v>
      </c>
    </row>
    <row r="11" spans="1:20" ht="23.25" customHeight="1">
      <c r="A11" s="125"/>
      <c r="B11" s="125"/>
      <c r="C11" s="134"/>
      <c r="D11" s="134"/>
      <c r="E11" s="134">
        <f t="shared" si="0"/>
        <v>0</v>
      </c>
      <c r="F11" s="125"/>
      <c r="G11" s="127"/>
      <c r="H11" s="127"/>
      <c r="I11" s="130"/>
      <c r="J11" s="130"/>
      <c r="K11" s="131">
        <f t="shared" si="1"/>
        <v>0</v>
      </c>
      <c r="L11" s="128"/>
      <c r="M11" s="127"/>
      <c r="N11" s="127"/>
      <c r="O11" s="125"/>
      <c r="P11" s="127"/>
      <c r="Q11" s="131">
        <f t="shared" si="2"/>
        <v>0</v>
      </c>
      <c r="R11" s="131">
        <f t="shared" si="3"/>
        <v>0</v>
      </c>
      <c r="S11" s="133">
        <f>R11*'3_入力用'!$L$43</f>
        <v>0</v>
      </c>
    </row>
    <row r="12" spans="1:20" ht="23.25" customHeight="1">
      <c r="A12" s="125"/>
      <c r="B12" s="125"/>
      <c r="C12" s="134"/>
      <c r="D12" s="134"/>
      <c r="E12" s="134">
        <f t="shared" si="0"/>
        <v>0</v>
      </c>
      <c r="F12" s="125"/>
      <c r="G12" s="127"/>
      <c r="H12" s="127"/>
      <c r="I12" s="130"/>
      <c r="J12" s="130"/>
      <c r="K12" s="131">
        <f t="shared" si="1"/>
        <v>0</v>
      </c>
      <c r="L12" s="128"/>
      <c r="M12" s="127"/>
      <c r="N12" s="127"/>
      <c r="O12" s="125"/>
      <c r="P12" s="127"/>
      <c r="Q12" s="131">
        <f t="shared" si="2"/>
        <v>0</v>
      </c>
      <c r="R12" s="131">
        <f t="shared" si="3"/>
        <v>0</v>
      </c>
      <c r="S12" s="133">
        <f>R12*'3_入力用'!$L$43</f>
        <v>0</v>
      </c>
    </row>
    <row r="13" spans="1:20" ht="23.25" customHeight="1">
      <c r="A13" s="125"/>
      <c r="B13" s="125"/>
      <c r="C13" s="134"/>
      <c r="D13" s="134"/>
      <c r="E13" s="134">
        <f t="shared" si="0"/>
        <v>0</v>
      </c>
      <c r="F13" s="125"/>
      <c r="G13" s="127"/>
      <c r="H13" s="127"/>
      <c r="I13" s="130"/>
      <c r="J13" s="130"/>
      <c r="K13" s="131">
        <f t="shared" si="1"/>
        <v>0</v>
      </c>
      <c r="L13" s="128"/>
      <c r="M13" s="127"/>
      <c r="N13" s="127"/>
      <c r="O13" s="125"/>
      <c r="P13" s="127"/>
      <c r="Q13" s="131">
        <f t="shared" si="2"/>
        <v>0</v>
      </c>
      <c r="R13" s="131">
        <f t="shared" si="3"/>
        <v>0</v>
      </c>
      <c r="S13" s="133">
        <f>R13*'3_入力用'!$L$43</f>
        <v>0</v>
      </c>
    </row>
    <row r="14" spans="1:20" ht="23.25" customHeight="1">
      <c r="A14" s="125"/>
      <c r="B14" s="125"/>
      <c r="C14" s="134"/>
      <c r="D14" s="134"/>
      <c r="E14" s="134">
        <f t="shared" si="0"/>
        <v>0</v>
      </c>
      <c r="F14" s="125"/>
      <c r="G14" s="127"/>
      <c r="H14" s="127"/>
      <c r="I14" s="130"/>
      <c r="J14" s="130"/>
      <c r="K14" s="131">
        <f t="shared" si="1"/>
        <v>0</v>
      </c>
      <c r="L14" s="128"/>
      <c r="M14" s="127"/>
      <c r="N14" s="127"/>
      <c r="O14" s="125"/>
      <c r="P14" s="127"/>
      <c r="Q14" s="131">
        <f t="shared" si="2"/>
        <v>0</v>
      </c>
      <c r="R14" s="131">
        <f t="shared" si="3"/>
        <v>0</v>
      </c>
      <c r="S14" s="133">
        <f>R14*'3_入力用'!$L$43</f>
        <v>0</v>
      </c>
    </row>
    <row r="15" spans="1:20" ht="23.25" customHeight="1" thickBot="1">
      <c r="A15" s="129"/>
      <c r="B15" s="129"/>
      <c r="C15" s="135"/>
      <c r="D15" s="135"/>
      <c r="E15" s="134">
        <f t="shared" si="0"/>
        <v>0</v>
      </c>
      <c r="F15" s="125"/>
      <c r="G15" s="127"/>
      <c r="H15" s="127"/>
      <c r="I15" s="132"/>
      <c r="J15" s="130"/>
      <c r="K15" s="131">
        <f t="shared" si="1"/>
        <v>0</v>
      </c>
      <c r="L15" s="128"/>
      <c r="M15" s="127"/>
      <c r="N15" s="127"/>
      <c r="O15" s="129"/>
      <c r="P15" s="127"/>
      <c r="Q15" s="131">
        <f t="shared" si="2"/>
        <v>0</v>
      </c>
      <c r="R15" s="131">
        <f t="shared" si="3"/>
        <v>0</v>
      </c>
      <c r="S15" s="149">
        <f>R15*'3_入力用'!$L$43</f>
        <v>0</v>
      </c>
    </row>
    <row r="16" spans="1:20" ht="23.25" customHeight="1" thickBot="1">
      <c r="R16" s="10" t="s">
        <v>160</v>
      </c>
      <c r="S16" s="150">
        <f>SUM(S5:S15)</f>
        <v>5.0846999999999998</v>
      </c>
      <c r="T16" t="s">
        <v>156</v>
      </c>
    </row>
    <row r="17" spans="3:4" ht="20.25" customHeight="1">
      <c r="C17" t="s">
        <v>214</v>
      </c>
      <c r="D17" t="s">
        <v>215</v>
      </c>
    </row>
    <row r="18" spans="3:4" ht="20.25" customHeight="1">
      <c r="C18" t="s">
        <v>214</v>
      </c>
      <c r="D18" t="s">
        <v>216</v>
      </c>
    </row>
    <row r="19" spans="3:4" ht="20.25" customHeight="1">
      <c r="D19" t="s">
        <v>219</v>
      </c>
    </row>
    <row r="20" spans="3:4" ht="20.25" customHeight="1">
      <c r="D20" t="s">
        <v>217</v>
      </c>
    </row>
    <row r="21" spans="3:4">
      <c r="D21" t="s">
        <v>218</v>
      </c>
    </row>
    <row r="22" spans="3:4" ht="20.25" customHeight="1"/>
    <row r="32" spans="3:4" ht="19.5" customHeight="1"/>
    <row r="33" spans="33:33" ht="19.5" customHeight="1"/>
    <row r="34" spans="33:33" ht="19.5" customHeight="1"/>
    <row r="35" spans="33:33" ht="19.5" customHeight="1"/>
    <row r="36" spans="33:33" ht="19.5" customHeight="1">
      <c r="AG36" s="15"/>
    </row>
    <row r="37" spans="33:33" ht="19.5" customHeight="1">
      <c r="AG37" s="15"/>
    </row>
    <row r="38" spans="33:33" ht="19.5" customHeight="1"/>
    <row r="39" spans="33:33" ht="19.5" customHeight="1"/>
    <row r="40" spans="33:33" ht="19.5" customHeight="1"/>
  </sheetData>
  <mergeCells count="6">
    <mergeCell ref="A3:A4"/>
    <mergeCell ref="C3:D3"/>
    <mergeCell ref="R3:S3"/>
    <mergeCell ref="F3:K3"/>
    <mergeCell ref="L3:Q3"/>
    <mergeCell ref="B3:B4"/>
  </mergeCells>
  <phoneticPr fontId="3"/>
  <pageMargins left="0.31496062992125984" right="0.39370078740157483" top="0.74803149606299213" bottom="0.35433070866141736" header="0.31496062992125984" footer="0.31496062992125984"/>
  <pageSetup paperSize="9" scale="93" orientation="landscape" r:id="rId1"/>
  <headerFooter>
    <oddFooter>&amp;C５</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8</xdr:col>
                    <xdr:colOff>0</xdr:colOff>
                    <xdr:row>4</xdr:row>
                    <xdr:rowOff>0</xdr:rowOff>
                  </from>
                  <to>
                    <xdr:col>8</xdr:col>
                    <xdr:colOff>9525</xdr:colOff>
                    <xdr:row>4</xdr:row>
                    <xdr:rowOff>247650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0</xdr:colOff>
                    <xdr:row>4</xdr:row>
                    <xdr:rowOff>0</xdr:rowOff>
                  </from>
                  <to>
                    <xdr:col>0</xdr:col>
                    <xdr:colOff>9525</xdr:colOff>
                    <xdr:row>4</xdr:row>
                    <xdr:rowOff>247650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14</xdr:col>
                    <xdr:colOff>0</xdr:colOff>
                    <xdr:row>4</xdr:row>
                    <xdr:rowOff>0</xdr:rowOff>
                  </from>
                  <to>
                    <xdr:col>14</xdr:col>
                    <xdr:colOff>9525</xdr:colOff>
                    <xdr:row>4</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作業手順</vt:lpstr>
      <vt:lpstr>3_入力用</vt:lpstr>
      <vt:lpstr>0_表紙</vt:lpstr>
      <vt:lpstr>1_目次</vt:lpstr>
      <vt:lpstr>2_診断統括</vt:lpstr>
      <vt:lpstr>3_エネルギー使用状況</vt:lpstr>
      <vt:lpstr>4_提案一覧</vt:lpstr>
      <vt:lpstr>5_設備改善(更新)</vt:lpstr>
      <vt:lpstr>'0_表紙'!Print_Area</vt:lpstr>
      <vt:lpstr>'1_目次'!Print_Area</vt:lpstr>
      <vt:lpstr>'2_診断統括'!Print_Area</vt:lpstr>
      <vt:lpstr>'3_エネルギー使用状況'!Print_Area</vt:lpstr>
      <vt:lpstr>'4_提案一覧'!Print_Area</vt:lpstr>
      <vt:lpstr>'3_入力用'!燃料名2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西澤 圭介</dc:creator>
  <cp:lastModifiedBy>西澤 圭介</cp:lastModifiedBy>
  <cp:lastPrinted>2023-04-11T05:44:04Z</cp:lastPrinted>
  <dcterms:created xsi:type="dcterms:W3CDTF">2015-06-05T18:19:34Z</dcterms:created>
  <dcterms:modified xsi:type="dcterms:W3CDTF">2023-07-05T07:14:01Z</dcterms:modified>
</cp:coreProperties>
</file>